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19200" windowHeight="8130"/>
  </bookViews>
  <sheets>
    <sheet name="Alpha Foods SY18  110244 " sheetId="1" r:id="rId1"/>
  </sheets>
  <definedNames>
    <definedName name="Prices">#REF!</definedName>
    <definedName name="_xlnm.Print_Area" localSheetId="0">'Alpha Foods SY18  110244 '!$B$1:$V$136</definedName>
    <definedName name="_xlnm.Print_Titles" localSheetId="0">'Alpha Foods SY18  110244 '!$1:$6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30" i="1"/>
  <c r="R129"/>
  <c r="M68" l="1"/>
  <c r="Q68" s="1"/>
  <c r="M47"/>
  <c r="Q47" s="1"/>
  <c r="M46"/>
  <c r="Q46" s="1"/>
  <c r="M43" l="1"/>
  <c r="Q43" s="1"/>
  <c r="M42"/>
  <c r="Q42" s="1"/>
  <c r="R43" l="1"/>
  <c r="S43" s="1"/>
  <c r="R42"/>
  <c r="S42" s="1"/>
  <c r="M10"/>
  <c r="Q10" l="1"/>
  <c r="R10"/>
  <c r="M77"/>
  <c r="M76"/>
  <c r="M70"/>
  <c r="M69"/>
  <c r="M64"/>
  <c r="Q77" l="1"/>
  <c r="R77"/>
  <c r="Q76"/>
  <c r="R76"/>
  <c r="Q70"/>
  <c r="R70"/>
  <c r="Q69"/>
  <c r="R69"/>
  <c r="Q64"/>
  <c r="R64"/>
  <c r="M34"/>
  <c r="M35"/>
  <c r="M36"/>
  <c r="M18"/>
  <c r="M17"/>
  <c r="M16"/>
  <c r="Q36" l="1"/>
  <c r="R36"/>
  <c r="Q34"/>
  <c r="R34"/>
  <c r="Q35"/>
  <c r="R35"/>
  <c r="Q18"/>
  <c r="R18"/>
  <c r="Q17"/>
  <c r="R17"/>
  <c r="Q16"/>
  <c r="R16"/>
  <c r="M38"/>
  <c r="M37"/>
  <c r="M33"/>
  <c r="Q38" l="1"/>
  <c r="R38"/>
  <c r="S38" s="1"/>
  <c r="Q37"/>
  <c r="R37"/>
  <c r="S37" s="1"/>
  <c r="Q33"/>
  <c r="R33"/>
  <c r="S33" s="1"/>
  <c r="M118" l="1"/>
  <c r="M117"/>
  <c r="M116"/>
  <c r="M114"/>
  <c r="M113"/>
  <c r="M112"/>
  <c r="M111"/>
  <c r="M110"/>
  <c r="M109"/>
  <c r="M108"/>
  <c r="M107"/>
  <c r="M105"/>
  <c r="M104"/>
  <c r="M103"/>
  <c r="M102"/>
  <c r="M101"/>
  <c r="M100"/>
  <c r="M98"/>
  <c r="M97"/>
  <c r="M96"/>
  <c r="M95"/>
  <c r="M94"/>
  <c r="M93"/>
  <c r="M92"/>
  <c r="M91"/>
  <c r="M90"/>
  <c r="M89"/>
  <c r="M88"/>
  <c r="M87"/>
  <c r="M86"/>
  <c r="M85"/>
  <c r="M84"/>
  <c r="M82"/>
  <c r="M81"/>
  <c r="M80"/>
  <c r="M79"/>
  <c r="M78"/>
  <c r="M75"/>
  <c r="M74"/>
  <c r="M73"/>
  <c r="M72"/>
  <c r="M71"/>
  <c r="M66"/>
  <c r="M65"/>
  <c r="M63"/>
  <c r="M62"/>
  <c r="M60"/>
  <c r="M59"/>
  <c r="M57"/>
  <c r="M56"/>
  <c r="M55"/>
  <c r="M54"/>
  <c r="M52"/>
  <c r="M51"/>
  <c r="M50"/>
  <c r="M49"/>
  <c r="M48"/>
  <c r="M45"/>
  <c r="M44"/>
  <c r="M41"/>
  <c r="M40"/>
  <c r="M39"/>
  <c r="M32"/>
  <c r="M31"/>
  <c r="M30"/>
  <c r="M29"/>
  <c r="M28"/>
  <c r="M27"/>
  <c r="M26"/>
  <c r="M25"/>
  <c r="M24"/>
  <c r="M23"/>
  <c r="M22"/>
  <c r="M21"/>
  <c r="M20"/>
  <c r="M19"/>
  <c r="M15"/>
  <c r="M14"/>
  <c r="M13"/>
  <c r="M12"/>
  <c r="M8"/>
  <c r="Q116" l="1"/>
  <c r="R116"/>
  <c r="S116" s="1"/>
  <c r="Q118"/>
  <c r="R118"/>
  <c r="S118" s="1"/>
  <c r="Q117"/>
  <c r="R117"/>
  <c r="S117" s="1"/>
  <c r="Q108"/>
  <c r="R108"/>
  <c r="S108" s="1"/>
  <c r="Q110"/>
  <c r="R110"/>
  <c r="S110" s="1"/>
  <c r="Q107"/>
  <c r="R107"/>
  <c r="S107" s="1"/>
  <c r="Q109"/>
  <c r="R109"/>
  <c r="S109" s="1"/>
  <c r="Q111"/>
  <c r="R111"/>
  <c r="S111" s="1"/>
  <c r="Q113"/>
  <c r="R113"/>
  <c r="S113" s="1"/>
  <c r="Q112"/>
  <c r="R112"/>
  <c r="S112" s="1"/>
  <c r="Q114"/>
  <c r="R114"/>
  <c r="S114" s="1"/>
  <c r="Q102"/>
  <c r="R102"/>
  <c r="S102" s="1"/>
  <c r="Q104"/>
  <c r="R104"/>
  <c r="S104" s="1"/>
  <c r="Q101"/>
  <c r="R101"/>
  <c r="S101" s="1"/>
  <c r="Q103"/>
  <c r="R103"/>
  <c r="S103" s="1"/>
  <c r="Q105"/>
  <c r="R105"/>
  <c r="S105" s="1"/>
  <c r="Q100"/>
  <c r="R100"/>
  <c r="S100" s="1"/>
  <c r="Q98"/>
  <c r="R98"/>
  <c r="S98" s="1"/>
  <c r="Q85"/>
  <c r="R85"/>
  <c r="S85" s="1"/>
  <c r="Q87"/>
  <c r="R87"/>
  <c r="S87" s="1"/>
  <c r="Q89"/>
  <c r="R89"/>
  <c r="S89" s="1"/>
  <c r="Q91"/>
  <c r="R91"/>
  <c r="S91" s="1"/>
  <c r="Q93"/>
  <c r="R93"/>
  <c r="S93" s="1"/>
  <c r="Q95"/>
  <c r="R95"/>
  <c r="S95" s="1"/>
  <c r="Q97"/>
  <c r="R97"/>
  <c r="S97" s="1"/>
  <c r="Q86"/>
  <c r="R86"/>
  <c r="S86" s="1"/>
  <c r="Q88"/>
  <c r="R88"/>
  <c r="S88" s="1"/>
  <c r="Q90"/>
  <c r="R90"/>
  <c r="S90" s="1"/>
  <c r="Q92"/>
  <c r="R92"/>
  <c r="S92" s="1"/>
  <c r="Q94"/>
  <c r="R94"/>
  <c r="S94" s="1"/>
  <c r="Q96"/>
  <c r="R96"/>
  <c r="S96" s="1"/>
  <c r="Q84"/>
  <c r="R84"/>
  <c r="S84" s="1"/>
  <c r="Q72"/>
  <c r="R72"/>
  <c r="S72" s="1"/>
  <c r="Q74"/>
  <c r="R74"/>
  <c r="S74" s="1"/>
  <c r="Q78"/>
  <c r="R78"/>
  <c r="S78" s="1"/>
  <c r="Q80"/>
  <c r="R80"/>
  <c r="S80" s="1"/>
  <c r="Q82"/>
  <c r="R82"/>
  <c r="S82" s="1"/>
  <c r="Q73"/>
  <c r="R73"/>
  <c r="S73" s="1"/>
  <c r="Q75"/>
  <c r="R75"/>
  <c r="S75" s="1"/>
  <c r="Q79"/>
  <c r="R79"/>
  <c r="S79" s="1"/>
  <c r="Q81"/>
  <c r="R81"/>
  <c r="S81" s="1"/>
  <c r="Q71"/>
  <c r="R71"/>
  <c r="S71" s="1"/>
  <c r="Q63"/>
  <c r="R63"/>
  <c r="S63" s="1"/>
  <c r="Q66"/>
  <c r="R66"/>
  <c r="S66" s="1"/>
  <c r="Q65"/>
  <c r="R65"/>
  <c r="S65" s="1"/>
  <c r="Q62"/>
  <c r="R62"/>
  <c r="S62" s="1"/>
  <c r="Q60"/>
  <c r="R60"/>
  <c r="S60" s="1"/>
  <c r="Q59"/>
  <c r="R59"/>
  <c r="S59" s="1"/>
  <c r="Q57"/>
  <c r="R57"/>
  <c r="S57" s="1"/>
  <c r="Q56"/>
  <c r="R56"/>
  <c r="S56" s="1"/>
  <c r="Q55"/>
  <c r="R55"/>
  <c r="S55" s="1"/>
  <c r="Q54"/>
  <c r="R54"/>
  <c r="S54" s="1"/>
  <c r="Q52"/>
  <c r="R52"/>
  <c r="S52" s="1"/>
  <c r="Q40"/>
  <c r="R40"/>
  <c r="S40" s="1"/>
  <c r="Q44"/>
  <c r="R44"/>
  <c r="S44" s="1"/>
  <c r="Q48"/>
  <c r="R48"/>
  <c r="S48" s="1"/>
  <c r="Q50"/>
  <c r="R50"/>
  <c r="S50" s="1"/>
  <c r="Q39"/>
  <c r="R39"/>
  <c r="S39" s="1"/>
  <c r="Q41"/>
  <c r="R41"/>
  <c r="S41" s="1"/>
  <c r="Q45"/>
  <c r="R45"/>
  <c r="S45" s="1"/>
  <c r="Q49"/>
  <c r="R49"/>
  <c r="S49" s="1"/>
  <c r="Q51"/>
  <c r="R51"/>
  <c r="S51" s="1"/>
  <c r="Q32"/>
  <c r="R32"/>
  <c r="S32" s="1"/>
  <c r="Q31"/>
  <c r="R31"/>
  <c r="S31" s="1"/>
  <c r="Q20"/>
  <c r="R20"/>
  <c r="S20" s="1"/>
  <c r="Q22"/>
  <c r="R22"/>
  <c r="S22" s="1"/>
  <c r="Q24"/>
  <c r="R24"/>
  <c r="S24" s="1"/>
  <c r="Q26"/>
  <c r="R26"/>
  <c r="S26" s="1"/>
  <c r="Q28"/>
  <c r="R28"/>
  <c r="S28" s="1"/>
  <c r="Q30"/>
  <c r="R30"/>
  <c r="S30" s="1"/>
  <c r="Q19"/>
  <c r="R19"/>
  <c r="S19" s="1"/>
  <c r="Q21"/>
  <c r="R21"/>
  <c r="S21" s="1"/>
  <c r="Q23"/>
  <c r="R23"/>
  <c r="S23" s="1"/>
  <c r="Q25"/>
  <c r="R25"/>
  <c r="S25" s="1"/>
  <c r="Q27"/>
  <c r="R27"/>
  <c r="S27" s="1"/>
  <c r="Q29"/>
  <c r="R29"/>
  <c r="S29" s="1"/>
  <c r="Q15"/>
  <c r="R15"/>
  <c r="S15" s="1"/>
  <c r="Q14"/>
  <c r="R14"/>
  <c r="S14" s="1"/>
  <c r="Q13"/>
  <c r="R13"/>
  <c r="S13" s="1"/>
  <c r="Q12"/>
  <c r="R12"/>
  <c r="S12" s="1"/>
  <c r="Q8"/>
  <c r="R8"/>
  <c r="N119" l="1"/>
  <c r="S8"/>
  <c r="R3"/>
</calcChain>
</file>

<file path=xl/sharedStrings.xml><?xml version="1.0" encoding="utf-8"?>
<sst xmlns="http://schemas.openxmlformats.org/spreadsheetml/2006/main" count="1047" uniqueCount="351">
  <si>
    <t>Alpha Foods Co.</t>
  </si>
  <si>
    <t xml:space="preserve"> </t>
  </si>
  <si>
    <t>A</t>
  </si>
  <si>
    <t>B</t>
  </si>
  <si>
    <t>C</t>
  </si>
  <si>
    <t xml:space="preserve">D </t>
  </si>
  <si>
    <t>E</t>
  </si>
  <si>
    <t>End Product   Code #</t>
  </si>
  <si>
    <t>Description</t>
  </si>
  <si>
    <t>Serving Size (oz.)</t>
  </si>
  <si>
    <t>Finished Case Net Weight</t>
  </si>
  <si>
    <t>Estimated Number of Serving Desired</t>
  </si>
  <si>
    <t>/</t>
  </si>
  <si>
    <t>Serving Per Case</t>
  </si>
  <si>
    <t>=</t>
  </si>
  <si>
    <t>Number of Finished Cases</t>
  </si>
  <si>
    <t>X</t>
  </si>
  <si>
    <t>DF       per Case</t>
  </si>
  <si>
    <t>Total Pounds of Diverted Cheese</t>
  </si>
  <si>
    <t>M/MA</t>
  </si>
  <si>
    <t>Oz Eq Grain</t>
  </si>
  <si>
    <t>SP122W-SS</t>
  </si>
  <si>
    <t>5.10 oz</t>
  </si>
  <si>
    <t>1/8 c.</t>
  </si>
  <si>
    <t>AS162WT</t>
  </si>
  <si>
    <t>4.45 oz</t>
  </si>
  <si>
    <t>25.03 lbs</t>
  </si>
  <si>
    <t>AS164WT</t>
  </si>
  <si>
    <t>4.54 oz</t>
  </si>
  <si>
    <t>25.51 lbs</t>
  </si>
  <si>
    <t>5.56 oz</t>
  </si>
  <si>
    <t>5.66 oz</t>
  </si>
  <si>
    <t>AS162W-10</t>
  </si>
  <si>
    <t>5.40 oz</t>
  </si>
  <si>
    <t>30.38 lbs</t>
  </si>
  <si>
    <t>AS164W-10</t>
  </si>
  <si>
    <t>5.49 oz</t>
  </si>
  <si>
    <t>30.35 lbs</t>
  </si>
  <si>
    <t>AS162W</t>
  </si>
  <si>
    <t>5.00 oz</t>
  </si>
  <si>
    <t>28.13 lbs</t>
  </si>
  <si>
    <t>AS164W</t>
  </si>
  <si>
    <t>5.05 oz</t>
  </si>
  <si>
    <t>28.41 lbs</t>
  </si>
  <si>
    <t>6.25 oz</t>
  </si>
  <si>
    <t>6.31 oz</t>
  </si>
  <si>
    <t>6.50 oz</t>
  </si>
  <si>
    <t>29.25 lbs</t>
  </si>
  <si>
    <t>AS12162WT</t>
  </si>
  <si>
    <t>AS12164WT</t>
  </si>
  <si>
    <t>SP162WT</t>
  </si>
  <si>
    <t>25.54 lbs</t>
  </si>
  <si>
    <t>SP164WT</t>
  </si>
  <si>
    <t>4.62 oz</t>
  </si>
  <si>
    <t>26.01 lbs</t>
  </si>
  <si>
    <t>5.68 oz</t>
  </si>
  <si>
    <t>5.78 oz</t>
  </si>
  <si>
    <t>SP162RW</t>
  </si>
  <si>
    <t>6.69 oz</t>
  </si>
  <si>
    <t>30.09 lbs</t>
  </si>
  <si>
    <t>SP164RW</t>
  </si>
  <si>
    <t>6.75 oz</t>
  </si>
  <si>
    <t>SP122W</t>
  </si>
  <si>
    <t>19.50 lbs</t>
  </si>
  <si>
    <t>AS652W</t>
  </si>
  <si>
    <t>5.30 oz</t>
  </si>
  <si>
    <t>19.88 lbs</t>
  </si>
  <si>
    <t>AS654W</t>
  </si>
  <si>
    <t>5.45 oz</t>
  </si>
  <si>
    <t>20.44 lbs</t>
  </si>
  <si>
    <t>AS62W</t>
  </si>
  <si>
    <t>AS64W</t>
  </si>
  <si>
    <t>5.36 oz</t>
  </si>
  <si>
    <t>20.10 lbs</t>
  </si>
  <si>
    <t>AS72W</t>
  </si>
  <si>
    <t>7.00 oz</t>
  </si>
  <si>
    <t>21.00 lbs</t>
  </si>
  <si>
    <t>AS74W</t>
  </si>
  <si>
    <t>7.25 oz</t>
  </si>
  <si>
    <t>21.75 lbs</t>
  </si>
  <si>
    <t>AS76W</t>
  </si>
  <si>
    <t>8.00 oz</t>
  </si>
  <si>
    <t>24.00 lbs</t>
  </si>
  <si>
    <t>SP62W</t>
  </si>
  <si>
    <t>SP64W</t>
  </si>
  <si>
    <t>SP652WB</t>
  </si>
  <si>
    <t>SP654WB</t>
  </si>
  <si>
    <t>SP72WB</t>
  </si>
  <si>
    <t>SP74WB</t>
  </si>
  <si>
    <t>SPBK66W</t>
  </si>
  <si>
    <t>4.60 oz</t>
  </si>
  <si>
    <t>n/a</t>
  </si>
  <si>
    <t>17.25 lbs</t>
  </si>
  <si>
    <t>SPBK66WR</t>
  </si>
  <si>
    <t>SP162WTJ</t>
  </si>
  <si>
    <t>SP164WTJ</t>
  </si>
  <si>
    <t>SP62WJ</t>
  </si>
  <si>
    <t>SP64WJ</t>
  </si>
  <si>
    <t>AS162</t>
  </si>
  <si>
    <t>Alpha Supreme 16" Cheese Pizza</t>
  </si>
  <si>
    <t>AS164</t>
  </si>
  <si>
    <t>Alpha Supreme 16" Pepperoni Pizza</t>
  </si>
  <si>
    <t>AS166</t>
  </si>
  <si>
    <t>Alpha Supreme 16" Italian Sausage Pizza</t>
  </si>
  <si>
    <t>AS12162</t>
  </si>
  <si>
    <t>AS12164</t>
  </si>
  <si>
    <t>AS72</t>
  </si>
  <si>
    <t>Alpha Supreme 7" Cheese Pizza</t>
  </si>
  <si>
    <t>AS74</t>
  </si>
  <si>
    <t>Alpha Supreme 7" Pepperoni Pizza</t>
  </si>
  <si>
    <t>AS76</t>
  </si>
  <si>
    <t>Alpha Supreme 7" Sausage Pizza</t>
  </si>
  <si>
    <t>SP72B</t>
  </si>
  <si>
    <t>SP74B</t>
  </si>
  <si>
    <t>2451WG</t>
  </si>
  <si>
    <t>5.55 oz</t>
  </si>
  <si>
    <t>33.34 lbs.</t>
  </si>
  <si>
    <t>2851WG</t>
  </si>
  <si>
    <t>5.64 oz</t>
  </si>
  <si>
    <t>33.84 lbs.</t>
  </si>
  <si>
    <t>4.51 oz</t>
  </si>
  <si>
    <t>2891WG</t>
  </si>
  <si>
    <t>6.05 oz</t>
  </si>
  <si>
    <t>36.34 lbs.</t>
  </si>
  <si>
    <t>5551WG</t>
  </si>
  <si>
    <t>5.32oz</t>
  </si>
  <si>
    <t>27.78 lbs</t>
  </si>
  <si>
    <t>4251WG</t>
  </si>
  <si>
    <t>4.66 oz</t>
  </si>
  <si>
    <t>34.50 lbs.</t>
  </si>
  <si>
    <t>1501WG</t>
  </si>
  <si>
    <t>6.12 oz</t>
  </si>
  <si>
    <t>36.72 lbs.</t>
  </si>
  <si>
    <t>2001WG</t>
  </si>
  <si>
    <t>6.20 oz</t>
  </si>
  <si>
    <t>37.22 lbs.</t>
  </si>
  <si>
    <t>2251WG</t>
  </si>
  <si>
    <t>6.62 oz</t>
  </si>
  <si>
    <t>39.72 lbs.</t>
  </si>
  <si>
    <t>2301WG</t>
  </si>
  <si>
    <t>5501WG</t>
  </si>
  <si>
    <t>5.90 oz</t>
  </si>
  <si>
    <t>31.26 lbs</t>
  </si>
  <si>
    <t>3011WG</t>
  </si>
  <si>
    <t>7.34 oz</t>
  </si>
  <si>
    <t>3031WG</t>
  </si>
  <si>
    <t>7.84 oz</t>
  </si>
  <si>
    <t>39.22 lbs.</t>
  </si>
  <si>
    <t>3041WG</t>
  </si>
  <si>
    <t>8.34 oz</t>
  </si>
  <si>
    <t>41.72 lbs.</t>
  </si>
  <si>
    <t>C6021WG</t>
  </si>
  <si>
    <t>23.41 lbs.</t>
  </si>
  <si>
    <t>C6041WG</t>
  </si>
  <si>
    <t>4.98 oz</t>
  </si>
  <si>
    <t>24.91 lbs.</t>
  </si>
  <si>
    <t>C6061WG</t>
  </si>
  <si>
    <t xml:space="preserve"> 5.18 oz</t>
  </si>
  <si>
    <t>25.91 lbs.</t>
  </si>
  <si>
    <t>C7021WG</t>
  </si>
  <si>
    <t>9.76 oz</t>
  </si>
  <si>
    <t>24.41 lbs.</t>
  </si>
  <si>
    <t>C7041WG</t>
  </si>
  <si>
    <t>10.36 oz</t>
  </si>
  <si>
    <t>C7061WG</t>
  </si>
  <si>
    <t>10.76 oz</t>
  </si>
  <si>
    <t>36.91 lbs.</t>
  </si>
  <si>
    <t xml:space="preserve">Alpha Gold 16" Cheese Pizza Kit </t>
  </si>
  <si>
    <t xml:space="preserve">Alpha Gold 16" Pepperoni Pizza Kit </t>
  </si>
  <si>
    <t>Alpha Gold 16" Sausage Pizza Kit</t>
  </si>
  <si>
    <t>Alpha Gold 16" Beef Pizza Kit</t>
  </si>
  <si>
    <t>Alpha Gold 7" Cheese Pizza Kit</t>
  </si>
  <si>
    <t>Alpha Gold 7" Pepperoni Pizza Kit</t>
  </si>
  <si>
    <t>Alpha Gold 7" Sausage Pizza Kit</t>
  </si>
  <si>
    <t>Alpha Gold 16" Breakfast Sausage Pizza Kit</t>
  </si>
  <si>
    <t>C7021</t>
  </si>
  <si>
    <t>Alpha Gold 8" Cheese Calzone Kit</t>
  </si>
  <si>
    <t>C7041</t>
  </si>
  <si>
    <t>Alpha Gold 8" Pepperoni Calzone Kit</t>
  </si>
  <si>
    <t>C7061</t>
  </si>
  <si>
    <t>Alpha Gold 8" Sausage Calzone Kit</t>
  </si>
  <si>
    <t>Total Pounds Diverted Mozzarella:</t>
  </si>
  <si>
    <t>School District:</t>
  </si>
  <si>
    <t>RA ID #:</t>
  </si>
  <si>
    <t>Contact:</t>
  </si>
  <si>
    <t>Signature:</t>
  </si>
  <si>
    <t>E-Mail Address:</t>
  </si>
  <si>
    <t>Address:</t>
  </si>
  <si>
    <t>City/State/ Zip:</t>
  </si>
  <si>
    <t xml:space="preserve">19802 G. H. Circle   </t>
  </si>
  <si>
    <t>Phone:</t>
  </si>
  <si>
    <t>Waller, TX 77484</t>
  </si>
  <si>
    <t>Fax:</t>
  </si>
  <si>
    <t>Distributor:</t>
  </si>
  <si>
    <t xml:space="preserve">Delivery Warehouse Location: </t>
  </si>
  <si>
    <t>936-372-1341 fax</t>
  </si>
  <si>
    <t>Sgt. Pepperoni's 12" Whole Grain Tuscan Style Handtossed Cheese Pizza (Smart Snack)</t>
  </si>
  <si>
    <r>
      <t xml:space="preserve">   </t>
    </r>
    <r>
      <rPr>
        <sz val="16"/>
        <rFont val="Arial"/>
        <family val="2"/>
      </rPr>
      <t>Pizza Kits</t>
    </r>
  </si>
  <si>
    <r>
      <t xml:space="preserve">   </t>
    </r>
    <r>
      <rPr>
        <sz val="16"/>
        <rFont val="Arial"/>
        <family val="2"/>
      </rPr>
      <t xml:space="preserve">Calzone Kits </t>
    </r>
  </si>
  <si>
    <t>15.30 lbs</t>
  </si>
  <si>
    <t>Red/Orange 
Veg.</t>
  </si>
  <si>
    <t>KFries@alphafoodsco.com</t>
  </si>
  <si>
    <t>Maria Bowen, Vice President</t>
  </si>
  <si>
    <t>936-372-5858 / 800-733-3535 ph</t>
  </si>
  <si>
    <r>
      <t>Alpha Supreme 12" x 16" - FLATBREAD Pizza</t>
    </r>
    <r>
      <rPr>
        <sz val="10"/>
        <color theme="1"/>
        <rFont val="Arial"/>
        <family val="2"/>
      </rPr>
      <t xml:space="preserve"> </t>
    </r>
  </si>
  <si>
    <t>Alpha Supreme 12" x 16" - Pepperoni FLATBREAD Pizza</t>
  </si>
  <si>
    <t>Alpha Supreme 6.5" Cheese Pizza</t>
  </si>
  <si>
    <t>Alpha Supreme 6.5" Pepperoni Pizza</t>
  </si>
  <si>
    <t>Sgt. Pepperoni's 16" Bake to Rise Cheese Pizza 
(10 svg/pizza)</t>
  </si>
  <si>
    <t>Sgt. Pepperoni's 16" Bake to Rise Pepperoni Pizza 
(10 svg/pizza)</t>
  </si>
  <si>
    <t>Sgt. Pepperoni's 16" Bake to Rise Cheese Pizza 
(8 svg/pizza)</t>
  </si>
  <si>
    <t>Sgt. Pepperoni's 16" Bake to Rise Pepperoni Pizza 
(8 svg/pizza)</t>
  </si>
  <si>
    <t>Sgt. Pepperoni's 12" Tuscan Style Handtossed Cheese Pizza (4 svg/pizza)</t>
  </si>
  <si>
    <t>Sgt. Pepperoni's 16" Jalapeno Dough Cheese Pizza, Bake to Rise (8 svg/pizza)</t>
  </si>
  <si>
    <t>Sgt. Pepperoni's 16" Jalapeno Dough Pepperoni Pizza, Bake to Rise (8 svg/pizza)</t>
  </si>
  <si>
    <t xml:space="preserve">Alpha Supreme 12" x 16" Pepperoni Pizza
Halfsheet Flatbread </t>
  </si>
  <si>
    <t>Sgt. Pepperoni's 7" Cheese Pizza 
with Windowed Pizza Box</t>
  </si>
  <si>
    <t>Sgt. Pepperoni's 7" Pepperoni Pizza
with Windowed Pizza Box</t>
  </si>
  <si>
    <r>
      <t>Alpha Gold 16" Pepperoni Pizza Kit - Thin</t>
    </r>
    <r>
      <rPr>
        <sz val="10"/>
        <color theme="1"/>
        <rFont val="Arial"/>
        <family val="2"/>
      </rPr>
      <t xml:space="preserve"> Crust 
(8 svg/pizza)</t>
    </r>
  </si>
  <si>
    <r>
      <t>Alpha Gold 16" Cheese Pizza Kit - Thin</t>
    </r>
    <r>
      <rPr>
        <sz val="10"/>
        <color theme="1"/>
        <rFont val="Arial"/>
        <family val="2"/>
      </rPr>
      <t xml:space="preserve"> Crust 
(10 svg/pizza)</t>
    </r>
  </si>
  <si>
    <r>
      <t>Alpha Gold 16" Pepperoni Pizza Kit - Thin</t>
    </r>
    <r>
      <rPr>
        <sz val="10"/>
        <color theme="1"/>
        <rFont val="Arial"/>
        <family val="2"/>
      </rPr>
      <t xml:space="preserve"> Crust 
(10 svg/pizza) </t>
    </r>
  </si>
  <si>
    <t>Alpha Gold 16" Sausage Pizza Kit - Thin Crust  
(8 svg/pizza)</t>
  </si>
  <si>
    <t>Alpha Gold 16" Alfredo Cheese Pizza Kit -Thin Crust 
(8 svg/pizza)</t>
  </si>
  <si>
    <t>Alpha Gold 16" Cheese Pizza Kit</t>
  </si>
  <si>
    <t>Alpha Gold 16" Pepperoni Pizza Kit</t>
  </si>
  <si>
    <t xml:space="preserve">Alpha Gold 16" Sausage Pizza Kit </t>
  </si>
  <si>
    <t>Alpha Gold 16" Alfredo Cheese Pizza Kit</t>
  </si>
  <si>
    <t>Alpha Gold Cheese Calzone Kit</t>
  </si>
  <si>
    <t>Alpha Gold  Pepperoni Calzone Kit</t>
  </si>
  <si>
    <t>Alpha Gold  Sausage Calzone Kit</t>
  </si>
  <si>
    <r>
      <t>Alpha Supreme 16" Cheese Pizza -</t>
    </r>
    <r>
      <rPr>
        <sz val="10"/>
        <color theme="1"/>
        <rFont val="Arial"/>
        <family val="2"/>
      </rPr>
      <t xml:space="preserve">Thin Crust 
(10 svg/pizza) </t>
    </r>
  </si>
  <si>
    <r>
      <t xml:space="preserve">Alpha Supreme 16" Pepperoni Pizza - </t>
    </r>
    <r>
      <rPr>
        <sz val="10"/>
        <color theme="1"/>
        <rFont val="Arial"/>
        <family val="2"/>
      </rPr>
      <t>Thin Crust 
(10 svg/pizza)</t>
    </r>
  </si>
  <si>
    <r>
      <t xml:space="preserve">Alpha Supreme 16" Cheese Pizza 
</t>
    </r>
    <r>
      <rPr>
        <sz val="10"/>
        <color theme="1"/>
        <rFont val="Arial"/>
        <family val="2"/>
      </rPr>
      <t>(10 svg/pizza)</t>
    </r>
  </si>
  <si>
    <r>
      <t xml:space="preserve">Alpha Supreme 16" Pepperoni Pizza 
</t>
    </r>
    <r>
      <rPr>
        <sz val="10"/>
        <color theme="1"/>
        <rFont val="Arial"/>
        <family val="2"/>
      </rPr>
      <t>(10 svg/pizza)</t>
    </r>
  </si>
  <si>
    <t>Alpha Supreme 16" Pepperoni Pizza
(10 svg/pizza)</t>
  </si>
  <si>
    <r>
      <t>Alpha Supreme 16" Cheese Pizza 
(</t>
    </r>
    <r>
      <rPr>
        <sz val="10"/>
        <color theme="1"/>
        <rFont val="Arial"/>
        <family val="2"/>
      </rPr>
      <t>8 svg/pizza)</t>
    </r>
  </si>
  <si>
    <t>Alpha Supreme 16" Pepperoni Pizza 
(8 svg/pizza)</t>
  </si>
  <si>
    <t>Sgt. Pepperoni's 6.5" Cheese Pizza</t>
  </si>
  <si>
    <t>Sgt. Pepperoni's 6.5" Pepperoni Pizza</t>
  </si>
  <si>
    <t xml:space="preserve">Sgt. Pepperoni's 7" Cheese Pizza </t>
  </si>
  <si>
    <t xml:space="preserve">Sgt. Pepperoni's 7" Pepperoni Pizza </t>
  </si>
  <si>
    <t xml:space="preserve">Alpha Supreme 12" x 16" Cheese Pizza - Halfsheet Flatbread </t>
  </si>
  <si>
    <r>
      <t>Alpha Gold 16" Cheese Pizza Kit - Thin</t>
    </r>
    <r>
      <rPr>
        <sz val="10"/>
        <color theme="1"/>
        <rFont val="Arial"/>
        <family val="2"/>
      </rPr>
      <t xml:space="preserve"> Crust 
(8 svg/pizza)</t>
    </r>
  </si>
  <si>
    <t>Ken Fries, Zone Manager</t>
  </si>
  <si>
    <r>
      <t xml:space="preserve">   </t>
    </r>
    <r>
      <rPr>
        <sz val="16"/>
        <rFont val="Arial"/>
        <family val="2"/>
      </rPr>
      <t xml:space="preserve">Calzone Kits - </t>
    </r>
    <r>
      <rPr>
        <b/>
        <sz val="16"/>
        <rFont val="Arial"/>
        <family val="2"/>
      </rPr>
      <t>Whole Grain Rich</t>
    </r>
  </si>
  <si>
    <r>
      <t xml:space="preserve">   Pizza Kits - </t>
    </r>
    <r>
      <rPr>
        <b/>
        <sz val="15"/>
        <rFont val="Arial"/>
        <family val="2"/>
      </rPr>
      <t>Whole Grain Rich</t>
    </r>
  </si>
  <si>
    <r>
      <t xml:space="preserve">   SMART SNACK COMPLIANT PIZZA -</t>
    </r>
    <r>
      <rPr>
        <b/>
        <sz val="15"/>
        <rFont val="Arial"/>
        <family val="2"/>
      </rPr>
      <t xml:space="preserve"> Whole Grain Rich</t>
    </r>
  </si>
  <si>
    <r>
      <t xml:space="preserve">   Fully Topped Pizzas - </t>
    </r>
    <r>
      <rPr>
        <b/>
        <sz val="15"/>
        <rFont val="Arial"/>
        <family val="2"/>
      </rPr>
      <t>Whole Grain Rich</t>
    </r>
  </si>
  <si>
    <r>
      <t xml:space="preserve">   Fully Topped Pizza with </t>
    </r>
    <r>
      <rPr>
        <b/>
        <sz val="15"/>
        <rFont val="Arial"/>
        <family val="2"/>
      </rPr>
      <t>Windowed Pizza Box - Whole Grain Rich</t>
    </r>
  </si>
  <si>
    <r>
      <t xml:space="preserve">   Fully Topped Pizzas  - Jalapeno Dough - </t>
    </r>
    <r>
      <rPr>
        <b/>
        <sz val="15"/>
        <rFont val="Arial"/>
        <family val="2"/>
      </rPr>
      <t>Whole Grain Rich</t>
    </r>
  </si>
  <si>
    <t>Delivery Month of August</t>
  </si>
  <si>
    <t>Delivery Month of October</t>
  </si>
  <si>
    <t>Delivery Month of February</t>
  </si>
  <si>
    <t>FFS Price      per Svg</t>
  </si>
  <si>
    <t>SP166RW</t>
  </si>
  <si>
    <t>Sgt. Pepperoni's 16" Rolled Edge Bake to Rise Italian Sausage Pizza (8 svg/pizza)</t>
  </si>
  <si>
    <t>30.66 lbs</t>
  </si>
  <si>
    <t>Sgt. Pepperoni's 16" Rolled Edge Bake to Rise Cheese Pizza (10 svg/pizza)</t>
  </si>
  <si>
    <t>Sgt. Pepperoni's 16" Rolled Edge Bake to Rise Pepperoni Pizza (10 svg/pizza)</t>
  </si>
  <si>
    <t>6.81 oz</t>
  </si>
  <si>
    <t>5.35 oz</t>
  </si>
  <si>
    <t>Processor: Alpha Foods Co.</t>
  </si>
  <si>
    <t>Commodity Description:  Mozzarella LM PT SKM Unfrozen</t>
  </si>
  <si>
    <t xml:space="preserve">Commodity Code: 110244 </t>
  </si>
  <si>
    <t>AS166WT</t>
  </si>
  <si>
    <t>5.81 oz</t>
  </si>
  <si>
    <t>26.15 lbs</t>
  </si>
  <si>
    <t>AS1628WT</t>
  </si>
  <si>
    <t>5.96 oz</t>
  </si>
  <si>
    <t>26.83 lbs</t>
  </si>
  <si>
    <t>AS1668WT</t>
  </si>
  <si>
    <t>SP1668RW</t>
  </si>
  <si>
    <t>7.19 oz</t>
  </si>
  <si>
    <t>32.34 lbs</t>
  </si>
  <si>
    <t>SP167RW</t>
  </si>
  <si>
    <t>7.23 oz</t>
  </si>
  <si>
    <t>32.55 lbs</t>
  </si>
  <si>
    <t>SP1622RW</t>
  </si>
  <si>
    <t>6.56 oz</t>
  </si>
  <si>
    <t>29.53 lbs</t>
  </si>
  <si>
    <t>SP162WTJ-10</t>
  </si>
  <si>
    <t>4.94 oz</t>
  </si>
  <si>
    <t>27.79 lbs</t>
  </si>
  <si>
    <t>Sgt. Pepperoni's 16" Jalapeno Dough  Cheese Pizza, 
Bake to Rise (10 svg/pizza)</t>
  </si>
  <si>
    <t>SP162R</t>
  </si>
  <si>
    <t>SP164R</t>
  </si>
  <si>
    <t xml:space="preserve">Alpha Supreme 12" x 16" Cheese Pizza
Halfsheet Flatbread </t>
  </si>
  <si>
    <t xml:space="preserve">Alpha Supreme 12" x 16" Pepperoni Pizza 
Halfsheet Flatbread </t>
  </si>
  <si>
    <r>
      <t>Alpha Supreme 16" Italian Sausage Pizza -</t>
    </r>
    <r>
      <rPr>
        <sz val="11"/>
        <color theme="1"/>
        <rFont val="Arial"/>
        <family val="2"/>
      </rPr>
      <t xml:space="preserve"> Thin Crust 
(8 svg/pizza)</t>
    </r>
  </si>
  <si>
    <t>Email</t>
  </si>
  <si>
    <t xml:space="preserve">completed </t>
  </si>
  <si>
    <t>form to</t>
  </si>
  <si>
    <r>
      <t>Alpha Supreme 16" VEGGIE SUPREME Pizza - T</t>
    </r>
    <r>
      <rPr>
        <sz val="11"/>
        <color theme="1"/>
        <rFont val="Arial"/>
        <family val="2"/>
      </rPr>
      <t>hin Crust
(8 svg/pizza)</t>
    </r>
  </si>
  <si>
    <t xml:space="preserve">For Additional
Information 
Please Contact: </t>
  </si>
  <si>
    <t>Email the Completed Form back to:</t>
  </si>
  <si>
    <t>SP162RD</t>
  </si>
  <si>
    <t>Sgt. Pepperoni's 16" Garlic Butter Rolled Edge Deep Dish Cheese Pizza</t>
  </si>
  <si>
    <t>Meal Pattern
Contribution Per Serving</t>
  </si>
  <si>
    <t xml:space="preserve">   Fully Topped Pizzas - Rolled Edge Deep Dish Butter Garlic</t>
  </si>
  <si>
    <t>AS52W</t>
  </si>
  <si>
    <t>AS54W</t>
  </si>
  <si>
    <t>5.76 oz</t>
  </si>
  <si>
    <t>21.60 lbs</t>
  </si>
  <si>
    <t>5.70 oz</t>
  </si>
  <si>
    <t>21.38 lbs</t>
  </si>
  <si>
    <t>Alpha Supreme Personal Cheese Pizza - Parbaked Crust</t>
  </si>
  <si>
    <t>Alpha Supreme Personal Pepperoni Pizza - Parbaked Crust</t>
  </si>
  <si>
    <r>
      <t xml:space="preserve">Alpha Supreme 16" Cheese Pizza - </t>
    </r>
    <r>
      <rPr>
        <sz val="9"/>
        <color theme="1"/>
        <rFont val="Arial"/>
        <family val="2"/>
      </rPr>
      <t>Thin Parbaked Crust
(8 svg/pizza)</t>
    </r>
  </si>
  <si>
    <r>
      <t xml:space="preserve">Alpha Supreme 16" Pepperoni Pizza - </t>
    </r>
    <r>
      <rPr>
        <sz val="9"/>
        <color theme="1"/>
        <rFont val="Arial"/>
        <family val="2"/>
      </rPr>
      <t>Thin Parbaked Crust 
(8 svg/pizza)</t>
    </r>
  </si>
  <si>
    <r>
      <t xml:space="preserve">Alpha Supreme 16" SUPER SUPREME Pizza - </t>
    </r>
    <r>
      <rPr>
        <sz val="9"/>
        <color theme="1"/>
        <rFont val="Arial"/>
        <family val="2"/>
      </rPr>
      <t>Thin Parbaked Crust
(8 svg/pizza)</t>
    </r>
  </si>
  <si>
    <t>Sgt. Pepperoni's 16" Rolled Edge Bake to Rise Cheese Pizza
(8 svg/pizza)</t>
  </si>
  <si>
    <t>Sgt. Pepperoni's 16" Rolled Edge Bake to Rise Pepperoni Pizza 
(8 svg/pizza)</t>
  </si>
  <si>
    <t>Sgt. Pepperoni's 16" Rolled Edge Bake to Rise SUPER SUPREME Pizza
(8 svg/pizza)</t>
  </si>
  <si>
    <t>Sgt. Pepperoni's 16" Rolled Edge Bake to Rise MEXICAN STYLE Pizza
(8 svg/pizza)</t>
  </si>
  <si>
    <r>
      <t xml:space="preserve">Sgt. Pepperoni's Personal Cheese Pizza 
</t>
    </r>
    <r>
      <rPr>
        <sz val="8"/>
        <rFont val="Arial"/>
        <family val="2"/>
      </rPr>
      <t xml:space="preserve">(Served as Pizza, folded into Calzone or Pizzadilla) </t>
    </r>
    <r>
      <rPr>
        <sz val="9"/>
        <rFont val="Arial"/>
        <family val="2"/>
      </rPr>
      <t xml:space="preserve">     </t>
    </r>
    <r>
      <rPr>
        <sz val="9"/>
        <color theme="1"/>
        <rFont val="Arial"/>
        <family val="2"/>
      </rPr>
      <t xml:space="preserve">                                            </t>
    </r>
  </si>
  <si>
    <r>
      <t xml:space="preserve">Sgt. Pepperoni's Personal Pepperoni Pizza 
</t>
    </r>
    <r>
      <rPr>
        <sz val="8"/>
        <rFont val="Arial"/>
        <family val="2"/>
      </rPr>
      <t xml:space="preserve">(Served as Pizza, folded into Calzone or Pizzadilla) </t>
    </r>
    <r>
      <rPr>
        <sz val="9"/>
        <color theme="1"/>
        <rFont val="Arial"/>
        <family val="2"/>
      </rPr>
      <t xml:space="preserve">                              </t>
    </r>
  </si>
  <si>
    <r>
      <t>Sgt. Pepperoni's Breakfast Pizza, with Country Sausage and Breakfast 
Sausage</t>
    </r>
    <r>
      <rPr>
        <sz val="8"/>
        <rFont val="Arial"/>
        <family val="2"/>
      </rPr>
      <t xml:space="preserve"> (Served as Pizza, folded into Calzone or Pizzadilla) </t>
    </r>
  </si>
  <si>
    <r>
      <t>Sgt. Pepperoni's Breakfast Pizza, with Red Sauce and Breakfast
Sausage</t>
    </r>
    <r>
      <rPr>
        <sz val="8"/>
        <rFont val="Arial"/>
        <family val="2"/>
      </rPr>
      <t xml:space="preserve"> (Served as Pizza, folded into Calzone or Pizzadill</t>
    </r>
    <r>
      <rPr>
        <sz val="9"/>
        <rFont val="Arial"/>
        <family val="2"/>
      </rPr>
      <t xml:space="preserve">a) </t>
    </r>
  </si>
  <si>
    <t>Entitlement Totals</t>
  </si>
  <si>
    <t xml:space="preserve">Sgt. Pepperoni's Jalapeno Dough Personal Cheese Pizza (Pizza, calzone, Pizzadilla or salad bowl)                                                  </t>
  </si>
  <si>
    <t xml:space="preserve">Sgt. Pepperoni's Jalapeno Dough Personal Pepperoni Pizza (Pizza, calzone, Pizzadilla or salad bowl)                                                  </t>
  </si>
  <si>
    <t>Sub-Total
Entitlement 
$ per Item</t>
  </si>
  <si>
    <t>AS67W</t>
  </si>
  <si>
    <t>AS68W</t>
  </si>
  <si>
    <t>Alpha Supreme Personal Spicy Mexican Pizza</t>
  </si>
  <si>
    <t>6.00 oz</t>
  </si>
  <si>
    <t>22.50 lbs</t>
  </si>
  <si>
    <t>Alpha Supreme Personal Super Supreme Pizza</t>
  </si>
  <si>
    <t>Sgt. Pepperoni's 16" Garlic Butter Rolled Edge Deli Style Cheese Pizza
(8 svg/pizza)</t>
  </si>
  <si>
    <t>Sgt. Pepperoni's 16" Garlic Butter Rolled Edge  Cheese Pizza
(8 svg/pizza)</t>
  </si>
  <si>
    <t>Sgt. Pepperoni's 16" Garlic Butter Rolled Edge Pepperoni Pizza
(8 svg/pizza)</t>
  </si>
  <si>
    <t>SY18-19</t>
  </si>
  <si>
    <r>
      <t xml:space="preserve">   Fully Topped Pizzas - </t>
    </r>
    <r>
      <rPr>
        <b/>
        <sz val="15"/>
        <rFont val="Arial"/>
        <family val="2"/>
      </rPr>
      <t>Garlic Butter Non Whole Grain Rich</t>
    </r>
  </si>
  <si>
    <r>
      <t xml:space="preserve">   Fully Topped Breakfast Pizzas - </t>
    </r>
    <r>
      <rPr>
        <b/>
        <sz val="15"/>
        <rFont val="Arial"/>
        <family val="2"/>
      </rPr>
      <t>Whole Grain Rich</t>
    </r>
  </si>
  <si>
    <t>Sgt. Pepperoni's 16" Rolled Edge Bake to Rise Four Cheese Pizza
(8 svg/pizza)</t>
  </si>
  <si>
    <t>MBowen@alphafoodsco.com</t>
  </si>
  <si>
    <r>
      <t xml:space="preserve">Alpha Supreme 5" Personal Cheese Deep Dish Pizza 
Parbaked Crust (8 svg/pizza) - </t>
    </r>
    <r>
      <rPr>
        <b/>
        <sz val="9"/>
        <rFont val="Arial"/>
        <family val="2"/>
      </rPr>
      <t>"The Selfie Pizza"</t>
    </r>
  </si>
  <si>
    <r>
      <t xml:space="preserve">Alpha Supreme 5" Personal Pepperoni Deep Dish Pizza
 Parbaked Crust(8 svg/pizza) - </t>
    </r>
    <r>
      <rPr>
        <b/>
        <sz val="9"/>
        <rFont val="Arial"/>
        <family val="2"/>
      </rPr>
      <t>"The Selfie Pizza"</t>
    </r>
  </si>
  <si>
    <t>Christa Perna</t>
  </si>
  <si>
    <t>Christa@barryfoodsales.com</t>
  </si>
  <si>
    <t>PO Box 724</t>
  </si>
  <si>
    <t>Springhouse, PA 19477</t>
  </si>
  <si>
    <t>Barry Food Sales</t>
  </si>
  <si>
    <t>Office Number: 800.378.1548 or 215.646.9771</t>
  </si>
  <si>
    <t>Fax #: 215.646.9776</t>
  </si>
  <si>
    <t>John Dean</t>
  </si>
  <si>
    <t>Mobile: 267.761.1938</t>
  </si>
  <si>
    <t>John@barryfoodsales.com</t>
  </si>
  <si>
    <t xml:space="preserve"> Information:</t>
  </si>
  <si>
    <t xml:space="preserve">       Christa Perna                                              John Dean</t>
  </si>
  <si>
    <r>
      <rPr>
        <b/>
        <sz val="24"/>
        <color theme="1"/>
        <rFont val="Arial"/>
        <family val="2"/>
      </rPr>
      <t xml:space="preserve">
</t>
    </r>
    <r>
      <rPr>
        <b/>
        <sz val="19"/>
        <color theme="1"/>
        <rFont val="Arial"/>
        <family val="2"/>
      </rPr>
      <t>Commodity Processing 
Worksheet 
for SY: 2018-2019</t>
    </r>
  </si>
</sst>
</file>

<file path=xl/styles.xml><?xml version="1.0" encoding="utf-8"?>
<styleSheet xmlns="http://schemas.openxmlformats.org/spreadsheetml/2006/main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.0000"/>
    <numFmt numFmtId="166" formatCode="_(&quot;$&quot;* #,##0.000_);_(&quot;$&quot;* \(#,##0.000\);_(&quot;$&quot;* &quot;-&quot;???_);_(@_)"/>
    <numFmt numFmtId="167" formatCode="&quot;$&quot;#,##0.0000_);[Red]\(&quot;$&quot;#,##0.0000\)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8"/>
      <name val="Arial"/>
      <family val="2"/>
    </font>
    <font>
      <sz val="15"/>
      <name val="Arial"/>
      <family val="2"/>
    </font>
    <font>
      <sz val="11"/>
      <color rgb="FF000000"/>
      <name val="Arial"/>
      <family val="2"/>
    </font>
    <font>
      <u/>
      <sz val="10"/>
      <color indexed="12"/>
      <name val="Arial"/>
      <family val="2"/>
    </font>
    <font>
      <b/>
      <i/>
      <sz val="11"/>
      <name val="Arial"/>
      <family val="2"/>
    </font>
    <font>
      <sz val="14"/>
      <name val="Arial"/>
      <family val="2"/>
    </font>
    <font>
      <sz val="13"/>
      <name val="Arial"/>
      <family val="2"/>
    </font>
    <font>
      <sz val="12"/>
      <name val="Arial"/>
      <family val="2"/>
    </font>
    <font>
      <u/>
      <sz val="13"/>
      <color indexed="12"/>
      <name val="Arial"/>
      <family val="2"/>
    </font>
    <font>
      <u/>
      <sz val="14"/>
      <color indexed="1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3.5"/>
      <name val="Arial"/>
      <family val="2"/>
    </font>
    <font>
      <b/>
      <sz val="15"/>
      <name val="Arial"/>
      <family val="2"/>
    </font>
    <font>
      <sz val="15"/>
      <color theme="1"/>
      <name val="Arial"/>
      <family val="2"/>
    </font>
    <font>
      <sz val="12"/>
      <color theme="1"/>
      <name val="Calibri"/>
      <family val="2"/>
      <scheme val="minor"/>
    </font>
    <font>
      <b/>
      <sz val="9"/>
      <name val="Arial"/>
      <family val="2"/>
    </font>
    <font>
      <sz val="14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i/>
      <sz val="22"/>
      <name val="Bookman Old Style"/>
      <family val="1"/>
    </font>
    <font>
      <u/>
      <sz val="12"/>
      <color indexed="12"/>
      <name val="Arial"/>
      <family val="2"/>
    </font>
    <font>
      <b/>
      <sz val="16"/>
      <color theme="1"/>
      <name val="Arial"/>
      <family val="2"/>
    </font>
    <font>
      <b/>
      <sz val="19"/>
      <color theme="1"/>
      <name val="Arial"/>
      <family val="2"/>
    </font>
    <font>
      <sz val="9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i/>
      <sz val="10"/>
      <color theme="1"/>
      <name val="Calibri"/>
      <family val="2"/>
      <scheme val="minor"/>
    </font>
    <font>
      <b/>
      <sz val="18"/>
      <color theme="1"/>
      <name val="Arial"/>
      <family val="2"/>
    </font>
    <font>
      <sz val="16"/>
      <color theme="1"/>
      <name val="Calibri"/>
      <family val="2"/>
      <scheme val="minor"/>
    </font>
    <font>
      <u/>
      <sz val="16"/>
      <color indexed="12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u/>
      <sz val="18"/>
      <color indexed="12"/>
      <name val="Arial"/>
      <family val="2"/>
    </font>
    <font>
      <b/>
      <sz val="24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FF6EA"/>
        <bgColor indexed="64"/>
      </patternFill>
    </fill>
    <fill>
      <patternFill patternType="solid">
        <fgColor theme="4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37" fillId="0" borderId="0"/>
  </cellStyleXfs>
  <cellXfs count="458">
    <xf numFmtId="0" fontId="0" fillId="0" borderId="0" xfId="0"/>
    <xf numFmtId="0" fontId="4" fillId="0" borderId="0" xfId="0" applyFont="1" applyBorder="1" applyAlignment="1" applyProtection="1">
      <alignment horizontal="left"/>
    </xf>
    <xf numFmtId="0" fontId="2" fillId="0" borderId="0" xfId="0" applyFont="1" applyProtection="1"/>
    <xf numFmtId="0" fontId="19" fillId="0" borderId="0" xfId="0" applyFont="1" applyProtection="1"/>
    <xf numFmtId="0" fontId="19" fillId="0" borderId="0" xfId="0" applyFont="1" applyAlignment="1" applyProtection="1">
      <alignment horizontal="center"/>
    </xf>
    <xf numFmtId="164" fontId="19" fillId="0" borderId="0" xfId="0" applyNumberFormat="1" applyFont="1" applyProtection="1"/>
    <xf numFmtId="165" fontId="19" fillId="0" borderId="0" xfId="0" applyNumberFormat="1" applyFont="1" applyProtection="1"/>
    <xf numFmtId="0" fontId="19" fillId="0" borderId="0" xfId="0" applyFont="1" applyAlignment="1" applyProtection="1">
      <alignment horizontal="center" vertical="center" wrapText="1"/>
    </xf>
    <xf numFmtId="41" fontId="20" fillId="0" borderId="7" xfId="1" applyNumberFormat="1" applyFont="1" applyBorder="1" applyAlignment="1" applyProtection="1">
      <alignment vertical="center" wrapText="1"/>
    </xf>
    <xf numFmtId="0" fontId="19" fillId="2" borderId="0" xfId="0" applyFont="1" applyFill="1" applyAlignment="1" applyProtection="1">
      <alignment horizontal="center" vertical="center" wrapText="1"/>
    </xf>
    <xf numFmtId="0" fontId="19" fillId="0" borderId="0" xfId="0" applyFont="1" applyFill="1" applyAlignment="1" applyProtection="1">
      <alignment horizontal="center" vertical="center" wrapText="1"/>
    </xf>
    <xf numFmtId="41" fontId="20" fillId="0" borderId="12" xfId="1" applyNumberFormat="1" applyFont="1" applyBorder="1" applyAlignment="1" applyProtection="1">
      <alignment vertical="center" wrapText="1"/>
    </xf>
    <xf numFmtId="2" fontId="19" fillId="0" borderId="0" xfId="0" applyNumberFormat="1" applyFont="1" applyProtection="1"/>
    <xf numFmtId="40" fontId="19" fillId="0" borderId="0" xfId="0" applyNumberFormat="1" applyFont="1" applyProtection="1"/>
    <xf numFmtId="0" fontId="19" fillId="0" borderId="0" xfId="0" applyFont="1" applyBorder="1" applyProtection="1"/>
    <xf numFmtId="41" fontId="20" fillId="0" borderId="19" xfId="1" applyNumberFormat="1" applyFont="1" applyBorder="1" applyAlignment="1" applyProtection="1">
      <alignment vertical="center" wrapText="1"/>
    </xf>
    <xf numFmtId="0" fontId="19" fillId="0" borderId="0" xfId="0" applyFont="1" applyAlignment="1" applyProtection="1">
      <alignment vertical="center"/>
    </xf>
    <xf numFmtId="0" fontId="19" fillId="0" borderId="1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2" fontId="19" fillId="0" borderId="1" xfId="0" applyNumberFormat="1" applyFont="1" applyBorder="1" applyAlignment="1" applyProtection="1">
      <alignment horizontal="center" vertical="center"/>
    </xf>
    <xf numFmtId="40" fontId="19" fillId="0" borderId="1" xfId="0" applyNumberFormat="1" applyFont="1" applyBorder="1" applyAlignment="1" applyProtection="1">
      <alignment horizontal="center" vertical="center"/>
    </xf>
    <xf numFmtId="164" fontId="19" fillId="0" borderId="0" xfId="0" applyNumberFormat="1" applyFont="1" applyAlignment="1" applyProtection="1">
      <alignment vertical="center"/>
    </xf>
    <xf numFmtId="165" fontId="19" fillId="0" borderId="0" xfId="0" applyNumberFormat="1" applyFont="1" applyAlignment="1" applyProtection="1">
      <alignment vertical="center"/>
    </xf>
    <xf numFmtId="0" fontId="2" fillId="2" borderId="12" xfId="0" applyFont="1" applyFill="1" applyBorder="1" applyAlignment="1" applyProtection="1">
      <alignment horizontal="left" vertical="center" wrapText="1"/>
    </xf>
    <xf numFmtId="0" fontId="21" fillId="0" borderId="9" xfId="0" applyFont="1" applyBorder="1" applyAlignment="1" applyProtection="1">
      <alignment horizontal="center" vertical="center" wrapText="1"/>
    </xf>
    <xf numFmtId="0" fontId="21" fillId="0" borderId="7" xfId="0" applyFont="1" applyBorder="1" applyAlignment="1" applyProtection="1">
      <alignment horizontal="left" vertical="center" wrapText="1"/>
    </xf>
    <xf numFmtId="0" fontId="2" fillId="0" borderId="12" xfId="0" applyFont="1" applyBorder="1" applyAlignment="1" applyProtection="1">
      <alignment horizontal="left" vertical="center" wrapText="1"/>
    </xf>
    <xf numFmtId="0" fontId="21" fillId="0" borderId="13" xfId="0" applyFont="1" applyFill="1" applyBorder="1" applyAlignment="1" applyProtection="1">
      <alignment horizontal="center" vertical="center" wrapText="1"/>
    </xf>
    <xf numFmtId="0" fontId="21" fillId="0" borderId="13" xfId="0" applyFont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0" borderId="12" xfId="0" applyFont="1" applyFill="1" applyBorder="1" applyAlignment="1" applyProtection="1">
      <alignment horizontal="left" vertical="center" wrapText="1"/>
    </xf>
    <xf numFmtId="0" fontId="21" fillId="0" borderId="12" xfId="0" applyFont="1" applyBorder="1" applyAlignment="1" applyProtection="1">
      <alignment horizontal="left" vertical="center" wrapText="1"/>
    </xf>
    <xf numFmtId="0" fontId="21" fillId="0" borderId="12" xfId="0" applyFont="1" applyFill="1" applyBorder="1" applyAlignment="1" applyProtection="1">
      <alignment horizontal="left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21" fillId="0" borderId="19" xfId="0" applyFont="1" applyBorder="1" applyAlignment="1" applyProtection="1">
      <alignment horizontal="left" vertical="center" wrapText="1"/>
    </xf>
    <xf numFmtId="40" fontId="19" fillId="0" borderId="10" xfId="0" applyNumberFormat="1" applyFont="1" applyBorder="1" applyAlignment="1" applyProtection="1">
      <alignment horizontal="right" vertical="center" wrapText="1"/>
    </xf>
    <xf numFmtId="2" fontId="18" fillId="2" borderId="14" xfId="0" applyNumberFormat="1" applyFont="1" applyFill="1" applyBorder="1" applyAlignment="1" applyProtection="1">
      <alignment horizontal="right" vertical="center" wrapText="1"/>
    </xf>
    <xf numFmtId="2" fontId="18" fillId="0" borderId="14" xfId="0" applyNumberFormat="1" applyFont="1" applyBorder="1" applyAlignment="1" applyProtection="1">
      <alignment horizontal="right" vertical="center" wrapText="1"/>
    </xf>
    <xf numFmtId="40" fontId="19" fillId="2" borderId="10" xfId="0" applyNumberFormat="1" applyFont="1" applyFill="1" applyBorder="1" applyAlignment="1" applyProtection="1">
      <alignment horizontal="right" vertical="center" wrapText="1"/>
    </xf>
    <xf numFmtId="40" fontId="19" fillId="0" borderId="14" xfId="0" applyNumberFormat="1" applyFont="1" applyBorder="1" applyAlignment="1" applyProtection="1">
      <alignment horizontal="right" vertical="center" wrapText="1"/>
    </xf>
    <xf numFmtId="40" fontId="19" fillId="0" borderId="20" xfId="0" applyNumberFormat="1" applyFont="1" applyBorder="1" applyAlignment="1" applyProtection="1">
      <alignment horizontal="right" vertical="center" wrapText="1"/>
    </xf>
    <xf numFmtId="0" fontId="19" fillId="0" borderId="0" xfId="0" applyFont="1" applyBorder="1" applyAlignment="1" applyProtection="1"/>
    <xf numFmtId="0" fontId="18" fillId="2" borderId="13" xfId="0" applyFont="1" applyFill="1" applyBorder="1" applyAlignment="1" applyProtection="1">
      <alignment horizontal="center" vertical="center" wrapText="1"/>
    </xf>
    <xf numFmtId="0" fontId="19" fillId="2" borderId="13" xfId="0" applyFont="1" applyFill="1" applyBorder="1" applyAlignment="1" applyProtection="1">
      <alignment horizontal="center" vertical="center" wrapText="1"/>
    </xf>
    <xf numFmtId="0" fontId="18" fillId="0" borderId="13" xfId="0" applyFont="1" applyFill="1" applyBorder="1" applyAlignment="1" applyProtection="1">
      <alignment horizontal="center" vertical="center" wrapText="1"/>
    </xf>
    <xf numFmtId="0" fontId="19" fillId="0" borderId="13" xfId="0" applyFont="1" applyFill="1" applyBorder="1" applyAlignment="1" applyProtection="1">
      <alignment horizontal="center" vertical="center" wrapText="1"/>
    </xf>
    <xf numFmtId="0" fontId="19" fillId="0" borderId="13" xfId="0" applyFont="1" applyBorder="1" applyAlignment="1" applyProtection="1">
      <alignment horizontal="center" vertical="center" wrapText="1"/>
    </xf>
    <xf numFmtId="0" fontId="19" fillId="0" borderId="9" xfId="0" applyFont="1" applyFill="1" applyBorder="1" applyAlignment="1" applyProtection="1">
      <alignment horizontal="center" vertical="center" wrapText="1"/>
    </xf>
    <xf numFmtId="0" fontId="18" fillId="2" borderId="4" xfId="0" applyFont="1" applyFill="1" applyBorder="1" applyAlignment="1" applyProtection="1">
      <alignment horizontal="center" vertical="center" wrapText="1"/>
    </xf>
    <xf numFmtId="2" fontId="18" fillId="2" borderId="13" xfId="0" applyNumberFormat="1" applyFont="1" applyFill="1" applyBorder="1" applyAlignment="1" applyProtection="1">
      <alignment horizontal="center" vertical="center" wrapText="1"/>
    </xf>
    <xf numFmtId="2" fontId="18" fillId="2" borderId="12" xfId="0" applyNumberFormat="1" applyFont="1" applyFill="1" applyBorder="1" applyAlignment="1" applyProtection="1">
      <alignment horizontal="center" vertical="center" wrapText="1"/>
    </xf>
    <xf numFmtId="2" fontId="18" fillId="2" borderId="14" xfId="0" applyNumberFormat="1" applyFont="1" applyFill="1" applyBorder="1" applyAlignment="1" applyProtection="1">
      <alignment horizontal="center" vertical="center" wrapText="1"/>
    </xf>
    <xf numFmtId="0" fontId="18" fillId="2" borderId="6" xfId="0" applyFont="1" applyFill="1" applyBorder="1" applyAlignment="1" applyProtection="1">
      <alignment horizontal="center" vertical="center" wrapText="1"/>
    </xf>
    <xf numFmtId="0" fontId="19" fillId="2" borderId="12" xfId="0" applyFont="1" applyFill="1" applyBorder="1" applyAlignment="1" applyProtection="1">
      <alignment horizontal="center" vertical="center" wrapText="1"/>
      <protection locked="0"/>
    </xf>
    <xf numFmtId="0" fontId="19" fillId="2" borderId="12" xfId="0" applyFont="1" applyFill="1" applyBorder="1" applyAlignment="1" applyProtection="1">
      <alignment horizontal="center" vertical="center" wrapText="1"/>
    </xf>
    <xf numFmtId="41" fontId="18" fillId="2" borderId="7" xfId="1" applyNumberFormat="1" applyFont="1" applyFill="1" applyBorder="1" applyAlignment="1" applyProtection="1">
      <alignment vertical="center" wrapText="1"/>
    </xf>
    <xf numFmtId="2" fontId="19" fillId="2" borderId="12" xfId="0" applyNumberFormat="1" applyFont="1" applyFill="1" applyBorder="1" applyAlignment="1" applyProtection="1">
      <alignment horizontal="center" vertical="center" wrapText="1"/>
    </xf>
    <xf numFmtId="0" fontId="19" fillId="0" borderId="4" xfId="0" applyFont="1" applyBorder="1" applyAlignment="1" applyProtection="1">
      <alignment horizontal="center" vertical="center" wrapText="1"/>
    </xf>
    <xf numFmtId="0" fontId="19" fillId="0" borderId="6" xfId="0" applyFont="1" applyBorder="1" applyAlignment="1" applyProtection="1">
      <alignment horizontal="center" vertical="center" wrapText="1"/>
    </xf>
    <xf numFmtId="0" fontId="19" fillId="0" borderId="12" xfId="0" applyFont="1" applyBorder="1" applyAlignment="1" applyProtection="1">
      <alignment horizontal="center" vertical="center" wrapText="1"/>
      <protection locked="0"/>
    </xf>
    <xf numFmtId="0" fontId="19" fillId="0" borderId="12" xfId="0" applyFont="1" applyBorder="1" applyAlignment="1" applyProtection="1">
      <alignment horizontal="center" vertical="center" wrapText="1"/>
    </xf>
    <xf numFmtId="41" fontId="19" fillId="0" borderId="7" xfId="1" applyNumberFormat="1" applyFont="1" applyBorder="1" applyAlignment="1" applyProtection="1">
      <alignment vertical="center" wrapText="1"/>
    </xf>
    <xf numFmtId="2" fontId="19" fillId="0" borderId="12" xfId="0" applyNumberFormat="1" applyFont="1" applyBorder="1" applyAlignment="1" applyProtection="1">
      <alignment horizontal="center" vertical="center" wrapText="1"/>
    </xf>
    <xf numFmtId="2" fontId="18" fillId="0" borderId="14" xfId="0" applyNumberFormat="1" applyFont="1" applyBorder="1" applyAlignment="1" applyProtection="1">
      <alignment horizontal="center" vertical="center" wrapText="1"/>
    </xf>
    <xf numFmtId="0" fontId="19" fillId="2" borderId="4" xfId="0" applyFont="1" applyFill="1" applyBorder="1" applyAlignment="1" applyProtection="1">
      <alignment horizontal="center" vertical="center" wrapText="1"/>
    </xf>
    <xf numFmtId="2" fontId="19" fillId="2" borderId="13" xfId="0" applyNumberFormat="1" applyFont="1" applyFill="1" applyBorder="1" applyAlignment="1" applyProtection="1">
      <alignment horizontal="center" vertical="center" wrapText="1"/>
    </xf>
    <xf numFmtId="0" fontId="19" fillId="2" borderId="6" xfId="0" applyFont="1" applyFill="1" applyBorder="1" applyAlignment="1" applyProtection="1">
      <alignment horizontal="center" vertical="center" wrapText="1"/>
    </xf>
    <xf numFmtId="0" fontId="19" fillId="0" borderId="8" xfId="0" applyFont="1" applyFill="1" applyBorder="1" applyAlignment="1" applyProtection="1">
      <alignment horizontal="center" vertical="center" wrapText="1"/>
    </xf>
    <xf numFmtId="2" fontId="19" fillId="0" borderId="13" xfId="0" applyNumberFormat="1" applyFont="1" applyFill="1" applyBorder="1" applyAlignment="1" applyProtection="1">
      <alignment horizontal="center" vertical="center" wrapText="1"/>
    </xf>
    <xf numFmtId="2" fontId="19" fillId="0" borderId="12" xfId="0" applyNumberFormat="1" applyFont="1" applyFill="1" applyBorder="1" applyAlignment="1" applyProtection="1">
      <alignment horizontal="center" vertical="center" wrapText="1"/>
    </xf>
    <xf numFmtId="2" fontId="18" fillId="0" borderId="14" xfId="0" applyNumberFormat="1" applyFont="1" applyFill="1" applyBorder="1" applyAlignment="1" applyProtection="1">
      <alignment horizontal="center" vertical="center" wrapText="1"/>
    </xf>
    <xf numFmtId="0" fontId="19" fillId="0" borderId="11" xfId="0" applyFont="1" applyBorder="1" applyAlignment="1" applyProtection="1">
      <alignment horizontal="center" vertical="center" wrapText="1"/>
    </xf>
    <xf numFmtId="0" fontId="19" fillId="0" borderId="7" xfId="0" applyFont="1" applyBorder="1" applyAlignment="1" applyProtection="1">
      <alignment horizontal="center" vertical="center" wrapText="1"/>
    </xf>
    <xf numFmtId="2" fontId="19" fillId="0" borderId="7" xfId="0" applyNumberFormat="1" applyFont="1" applyBorder="1" applyAlignment="1" applyProtection="1">
      <alignment horizontal="center" vertical="center" wrapText="1"/>
    </xf>
    <xf numFmtId="0" fontId="19" fillId="0" borderId="4" xfId="0" applyFont="1" applyFill="1" applyBorder="1" applyAlignment="1" applyProtection="1">
      <alignment horizontal="center" vertical="center" wrapText="1"/>
    </xf>
    <xf numFmtId="0" fontId="18" fillId="0" borderId="4" xfId="0" applyFont="1" applyBorder="1" applyAlignment="1" applyProtection="1">
      <alignment horizontal="center" vertical="center" wrapText="1"/>
    </xf>
    <xf numFmtId="2" fontId="18" fillId="0" borderId="13" xfId="0" applyNumberFormat="1" applyFont="1" applyBorder="1" applyAlignment="1" applyProtection="1">
      <alignment horizontal="center" vertical="center" wrapText="1"/>
    </xf>
    <xf numFmtId="2" fontId="18" fillId="0" borderId="12" xfId="0" applyNumberFormat="1" applyFont="1" applyBorder="1" applyAlignment="1" applyProtection="1">
      <alignment horizontal="center" vertical="center" wrapText="1"/>
    </xf>
    <xf numFmtId="0" fontId="18" fillId="0" borderId="6" xfId="0" applyFont="1" applyBorder="1" applyAlignment="1" applyProtection="1">
      <alignment horizontal="center" vertical="center" wrapText="1"/>
    </xf>
    <xf numFmtId="3" fontId="18" fillId="0" borderId="12" xfId="0" applyNumberFormat="1" applyFont="1" applyBorder="1" applyAlignment="1" applyProtection="1">
      <alignment horizontal="center" vertical="center" wrapText="1"/>
      <protection locked="0"/>
    </xf>
    <xf numFmtId="0" fontId="18" fillId="0" borderId="12" xfId="0" applyFont="1" applyBorder="1" applyAlignment="1" applyProtection="1">
      <alignment horizontal="center" vertical="center" wrapText="1"/>
    </xf>
    <xf numFmtId="41" fontId="18" fillId="0" borderId="12" xfId="1" applyNumberFormat="1" applyFont="1" applyBorder="1" applyAlignment="1" applyProtection="1">
      <alignment vertical="center" wrapText="1"/>
    </xf>
    <xf numFmtId="0" fontId="18" fillId="2" borderId="12" xfId="0" applyFont="1" applyFill="1" applyBorder="1" applyAlignment="1" applyProtection="1">
      <alignment horizontal="center" vertical="center" wrapText="1"/>
      <protection locked="0"/>
    </xf>
    <xf numFmtId="0" fontId="18" fillId="2" borderId="12" xfId="0" applyFont="1" applyFill="1" applyBorder="1" applyAlignment="1" applyProtection="1">
      <alignment horizontal="center" vertical="center" wrapText="1"/>
    </xf>
    <xf numFmtId="41" fontId="18" fillId="2" borderId="12" xfId="1" applyNumberFormat="1" applyFont="1" applyFill="1" applyBorder="1" applyAlignment="1" applyProtection="1">
      <alignment vertical="center" wrapText="1"/>
    </xf>
    <xf numFmtId="3" fontId="18" fillId="2" borderId="12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27" xfId="0" applyNumberFormat="1" applyFont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left" vertical="center" wrapText="1"/>
    </xf>
    <xf numFmtId="0" fontId="19" fillId="0" borderId="30" xfId="0" applyFont="1" applyFill="1" applyBorder="1" applyAlignment="1" applyProtection="1">
      <alignment horizontal="center" vertical="center" wrapText="1"/>
    </xf>
    <xf numFmtId="2" fontId="19" fillId="0" borderId="18" xfId="0" applyNumberFormat="1" applyFont="1" applyFill="1" applyBorder="1" applyAlignment="1" applyProtection="1">
      <alignment horizontal="center" vertical="center" wrapText="1"/>
    </xf>
    <xf numFmtId="2" fontId="19" fillId="0" borderId="19" xfId="0" applyNumberFormat="1" applyFont="1" applyFill="1" applyBorder="1" applyAlignment="1" applyProtection="1">
      <alignment horizontal="center" vertical="center" wrapText="1"/>
    </xf>
    <xf numFmtId="2" fontId="18" fillId="0" borderId="20" xfId="0" applyNumberFormat="1" applyFont="1" applyFill="1" applyBorder="1" applyAlignment="1" applyProtection="1">
      <alignment horizontal="center" vertical="center" wrapText="1"/>
    </xf>
    <xf numFmtId="0" fontId="19" fillId="0" borderId="31" xfId="0" applyFont="1" applyBorder="1" applyAlignment="1" applyProtection="1">
      <alignment horizontal="center" vertical="center" wrapText="1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</xf>
    <xf numFmtId="41" fontId="19" fillId="0" borderId="19" xfId="1" applyNumberFormat="1" applyFont="1" applyBorder="1" applyAlignment="1" applyProtection="1">
      <alignment vertical="center" wrapText="1"/>
    </xf>
    <xf numFmtId="2" fontId="19" fillId="0" borderId="19" xfId="0" applyNumberFormat="1" applyFont="1" applyBorder="1" applyAlignment="1" applyProtection="1">
      <alignment horizontal="center" vertical="center" wrapText="1"/>
    </xf>
    <xf numFmtId="0" fontId="19" fillId="0" borderId="30" xfId="0" applyFont="1" applyBorder="1" applyAlignment="1" applyProtection="1">
      <alignment horizontal="center" vertical="center" wrapText="1"/>
    </xf>
    <xf numFmtId="2" fontId="19" fillId="0" borderId="18" xfId="0" applyNumberFormat="1" applyFont="1" applyBorder="1" applyAlignment="1" applyProtection="1">
      <alignment horizontal="center" vertical="center" wrapText="1"/>
    </xf>
    <xf numFmtId="2" fontId="19" fillId="2" borderId="19" xfId="0" applyNumberFormat="1" applyFont="1" applyFill="1" applyBorder="1" applyAlignment="1" applyProtection="1">
      <alignment horizontal="center" vertical="center" wrapText="1"/>
    </xf>
    <xf numFmtId="2" fontId="18" fillId="0" borderId="20" xfId="0" applyNumberFormat="1" applyFont="1" applyBorder="1" applyAlignment="1" applyProtection="1">
      <alignment horizontal="center" vertical="center" wrapText="1"/>
    </xf>
    <xf numFmtId="0" fontId="9" fillId="3" borderId="32" xfId="0" applyFont="1" applyFill="1" applyBorder="1" applyAlignment="1" applyProtection="1">
      <alignment vertical="center"/>
    </xf>
    <xf numFmtId="2" fontId="6" fillId="3" borderId="33" xfId="0" applyNumberFormat="1" applyFont="1" applyFill="1" applyBorder="1" applyAlignment="1" applyProtection="1">
      <alignment horizontal="center" vertical="center" wrapText="1"/>
    </xf>
    <xf numFmtId="0" fontId="19" fillId="3" borderId="33" xfId="0" applyFont="1" applyFill="1" applyBorder="1" applyAlignment="1" applyProtection="1">
      <alignment horizontal="center" vertical="center" wrapText="1"/>
    </xf>
    <xf numFmtId="2" fontId="5" fillId="3" borderId="33" xfId="0" applyNumberFormat="1" applyFont="1" applyFill="1" applyBorder="1" applyAlignment="1" applyProtection="1">
      <alignment horizontal="center" vertical="center" wrapText="1"/>
    </xf>
    <xf numFmtId="41" fontId="19" fillId="3" borderId="33" xfId="1" applyNumberFormat="1" applyFont="1" applyFill="1" applyBorder="1" applyAlignment="1" applyProtection="1">
      <alignment vertical="center" wrapText="1"/>
    </xf>
    <xf numFmtId="0" fontId="2" fillId="3" borderId="33" xfId="0" applyFont="1" applyFill="1" applyBorder="1" applyAlignment="1" applyProtection="1">
      <alignment vertical="center" wrapText="1"/>
    </xf>
    <xf numFmtId="0" fontId="19" fillId="3" borderId="5" xfId="0" applyFont="1" applyFill="1" applyBorder="1" applyAlignment="1" applyProtection="1">
      <alignment horizontal="center" vertical="center" wrapText="1"/>
    </xf>
    <xf numFmtId="2" fontId="19" fillId="3" borderId="5" xfId="0" applyNumberFormat="1" applyFont="1" applyFill="1" applyBorder="1" applyAlignment="1" applyProtection="1">
      <alignment horizontal="center" vertical="center" wrapText="1"/>
    </xf>
    <xf numFmtId="0" fontId="19" fillId="3" borderId="5" xfId="0" applyFont="1" applyFill="1" applyBorder="1" applyAlignment="1" applyProtection="1">
      <alignment horizontal="center" vertical="center" wrapText="1"/>
      <protection locked="0"/>
    </xf>
    <xf numFmtId="0" fontId="21" fillId="3" borderId="5" xfId="0" applyFont="1" applyFill="1" applyBorder="1" applyAlignment="1" applyProtection="1">
      <alignment horizontal="center" vertical="center" wrapText="1"/>
    </xf>
    <xf numFmtId="41" fontId="19" fillId="3" borderId="5" xfId="1" applyNumberFormat="1" applyFont="1" applyFill="1" applyBorder="1" applyAlignment="1" applyProtection="1">
      <alignment vertical="center" wrapText="1"/>
    </xf>
    <xf numFmtId="0" fontId="2" fillId="3" borderId="5" xfId="0" applyFont="1" applyFill="1" applyBorder="1" applyAlignment="1" applyProtection="1">
      <alignment vertical="center" wrapText="1"/>
    </xf>
    <xf numFmtId="0" fontId="19" fillId="3" borderId="33" xfId="0" applyFont="1" applyFill="1" applyBorder="1" applyAlignment="1" applyProtection="1">
      <alignment horizontal="center" vertical="center" wrapText="1"/>
      <protection locked="0"/>
    </xf>
    <xf numFmtId="0" fontId="21" fillId="3" borderId="33" xfId="0" applyFont="1" applyFill="1" applyBorder="1" applyAlignment="1" applyProtection="1">
      <alignment horizontal="center" vertical="center" wrapText="1"/>
    </xf>
    <xf numFmtId="0" fontId="9" fillId="3" borderId="28" xfId="0" applyFont="1" applyFill="1" applyBorder="1" applyAlignment="1" applyProtection="1">
      <alignment vertical="center"/>
    </xf>
    <xf numFmtId="2" fontId="2" fillId="3" borderId="5" xfId="0" applyNumberFormat="1" applyFont="1" applyFill="1" applyBorder="1" applyAlignment="1" applyProtection="1">
      <alignment horizontal="center" vertical="center" wrapText="1"/>
    </xf>
    <xf numFmtId="2" fontId="8" fillId="3" borderId="5" xfId="0" applyNumberFormat="1" applyFont="1" applyFill="1" applyBorder="1" applyAlignment="1" applyProtection="1">
      <alignment horizontal="center" vertical="center" wrapText="1"/>
    </xf>
    <xf numFmtId="2" fontId="2" fillId="3" borderId="33" xfId="0" applyNumberFormat="1" applyFont="1" applyFill="1" applyBorder="1" applyAlignment="1" applyProtection="1">
      <alignment horizontal="center" vertical="center" wrapText="1"/>
    </xf>
    <xf numFmtId="2" fontId="8" fillId="3" borderId="33" xfId="0" applyNumberFormat="1" applyFont="1" applyFill="1" applyBorder="1" applyAlignment="1" applyProtection="1">
      <alignment horizontal="center" vertical="center" wrapText="1"/>
    </xf>
    <xf numFmtId="2" fontId="21" fillId="3" borderId="5" xfId="0" applyNumberFormat="1" applyFont="1" applyFill="1" applyBorder="1" applyAlignment="1" applyProtection="1">
      <alignment horizontal="center" vertical="center" wrapText="1"/>
    </xf>
    <xf numFmtId="0" fontId="18" fillId="0" borderId="4" xfId="0" applyFont="1" applyFill="1" applyBorder="1" applyAlignment="1" applyProtection="1">
      <alignment horizontal="center" vertical="center" wrapText="1"/>
    </xf>
    <xf numFmtId="0" fontId="18" fillId="0" borderId="6" xfId="0" applyFont="1" applyFill="1" applyBorder="1" applyAlignment="1" applyProtection="1">
      <alignment horizontal="center" vertical="center" wrapText="1"/>
    </xf>
    <xf numFmtId="0" fontId="18" fillId="0" borderId="12" xfId="0" applyFont="1" applyFill="1" applyBorder="1" applyAlignment="1" applyProtection="1">
      <alignment horizontal="center" vertical="center" wrapText="1"/>
      <protection locked="0"/>
    </xf>
    <xf numFmtId="0" fontId="18" fillId="0" borderId="12" xfId="0" applyFont="1" applyFill="1" applyBorder="1" applyAlignment="1" applyProtection="1">
      <alignment horizontal="center" vertical="center" wrapText="1"/>
    </xf>
    <xf numFmtId="41" fontId="18" fillId="0" borderId="12" xfId="1" applyNumberFormat="1" applyFont="1" applyFill="1" applyBorder="1" applyAlignment="1" applyProtection="1">
      <alignment vertical="center" wrapText="1"/>
    </xf>
    <xf numFmtId="2" fontId="18" fillId="0" borderId="12" xfId="0" applyNumberFormat="1" applyFont="1" applyFill="1" applyBorder="1" applyAlignment="1" applyProtection="1">
      <alignment horizontal="center" vertical="center" wrapText="1"/>
    </xf>
    <xf numFmtId="2" fontId="18" fillId="0" borderId="14" xfId="0" applyNumberFormat="1" applyFont="1" applyFill="1" applyBorder="1" applyAlignment="1" applyProtection="1">
      <alignment horizontal="right" vertical="center" wrapText="1"/>
    </xf>
    <xf numFmtId="0" fontId="9" fillId="3" borderId="5" xfId="0" applyFont="1" applyFill="1" applyBorder="1" applyAlignment="1" applyProtection="1">
      <alignment vertical="center"/>
    </xf>
    <xf numFmtId="0" fontId="9" fillId="3" borderId="33" xfId="0" applyFont="1" applyFill="1" applyBorder="1" applyAlignment="1" applyProtection="1">
      <alignment vertical="center"/>
    </xf>
    <xf numFmtId="0" fontId="19" fillId="0" borderId="0" xfId="0" applyFont="1" applyAlignment="1" applyProtection="1"/>
    <xf numFmtId="0" fontId="2" fillId="3" borderId="33" xfId="0" applyFont="1" applyFill="1" applyBorder="1" applyAlignment="1" applyProtection="1">
      <alignment vertical="center" wrapText="1"/>
      <protection locked="0"/>
    </xf>
    <xf numFmtId="0" fontId="2" fillId="3" borderId="34" xfId="0" applyFont="1" applyFill="1" applyBorder="1" applyAlignment="1" applyProtection="1">
      <alignment vertical="center" wrapText="1"/>
      <protection locked="0"/>
    </xf>
    <xf numFmtId="0" fontId="2" fillId="3" borderId="5" xfId="0" applyFont="1" applyFill="1" applyBorder="1" applyAlignment="1" applyProtection="1">
      <alignment vertical="center" wrapText="1"/>
      <protection locked="0"/>
    </xf>
    <xf numFmtId="0" fontId="2" fillId="3" borderId="29" xfId="0" applyFont="1" applyFill="1" applyBorder="1" applyAlignment="1" applyProtection="1">
      <alignment vertical="center" wrapText="1"/>
      <protection locked="0"/>
    </xf>
    <xf numFmtId="0" fontId="19" fillId="0" borderId="0" xfId="0" applyFont="1" applyProtection="1">
      <protection locked="0"/>
    </xf>
    <xf numFmtId="2" fontId="18" fillId="0" borderId="13" xfId="0" applyNumberFormat="1" applyFont="1" applyFill="1" applyBorder="1" applyAlignment="1" applyProtection="1">
      <alignment horizontal="center" vertical="center" wrapText="1"/>
    </xf>
    <xf numFmtId="0" fontId="9" fillId="3" borderId="37" xfId="0" applyFont="1" applyFill="1" applyBorder="1" applyAlignment="1" applyProtection="1">
      <alignment vertical="center"/>
    </xf>
    <xf numFmtId="0" fontId="19" fillId="3" borderId="16" xfId="0" applyFont="1" applyFill="1" applyBorder="1" applyAlignment="1" applyProtection="1">
      <alignment horizontal="center" vertical="center" wrapText="1"/>
    </xf>
    <xf numFmtId="0" fontId="19" fillId="3" borderId="16" xfId="0" applyFont="1" applyFill="1" applyBorder="1" applyAlignment="1" applyProtection="1">
      <alignment horizontal="center" vertical="center" wrapText="1"/>
      <protection locked="0"/>
    </xf>
    <xf numFmtId="0" fontId="21" fillId="3" borderId="16" xfId="0" applyFont="1" applyFill="1" applyBorder="1" applyAlignment="1" applyProtection="1">
      <alignment horizontal="center" vertical="center" wrapText="1"/>
    </xf>
    <xf numFmtId="41" fontId="19" fillId="3" borderId="16" xfId="1" applyNumberFormat="1" applyFont="1" applyFill="1" applyBorder="1" applyAlignment="1" applyProtection="1">
      <alignment vertical="center" wrapText="1"/>
    </xf>
    <xf numFmtId="0" fontId="2" fillId="3" borderId="16" xfId="0" applyFont="1" applyFill="1" applyBorder="1" applyAlignment="1" applyProtection="1">
      <alignment vertical="center" wrapText="1"/>
    </xf>
    <xf numFmtId="0" fontId="2" fillId="3" borderId="16" xfId="0" applyFont="1" applyFill="1" applyBorder="1" applyAlignment="1" applyProtection="1">
      <alignment vertical="center" wrapText="1"/>
      <protection locked="0"/>
    </xf>
    <xf numFmtId="0" fontId="2" fillId="3" borderId="40" xfId="0" applyFont="1" applyFill="1" applyBorder="1" applyAlignment="1" applyProtection="1">
      <alignment vertical="center" wrapText="1"/>
      <protection locked="0"/>
    </xf>
    <xf numFmtId="40" fontId="19" fillId="0" borderId="12" xfId="0" applyNumberFormat="1" applyFont="1" applyFill="1" applyBorder="1" applyAlignment="1" applyProtection="1">
      <alignment horizontal="right" vertical="center" wrapText="1"/>
    </xf>
    <xf numFmtId="2" fontId="18" fillId="0" borderId="12" xfId="0" applyNumberFormat="1" applyFont="1" applyFill="1" applyBorder="1" applyAlignment="1" applyProtection="1">
      <alignment horizontal="right" vertical="center" wrapText="1"/>
    </xf>
    <xf numFmtId="2" fontId="19" fillId="0" borderId="13" xfId="0" applyNumberFormat="1" applyFont="1" applyBorder="1" applyAlignment="1" applyProtection="1">
      <alignment horizontal="center" vertical="center" wrapText="1"/>
    </xf>
    <xf numFmtId="41" fontId="19" fillId="0" borderId="12" xfId="1" applyNumberFormat="1" applyFont="1" applyBorder="1" applyAlignment="1" applyProtection="1">
      <alignment vertical="center" wrapText="1"/>
    </xf>
    <xf numFmtId="0" fontId="18" fillId="3" borderId="5" xfId="0" applyFont="1" applyFill="1" applyBorder="1" applyAlignment="1" applyProtection="1">
      <alignment vertical="center" wrapText="1"/>
    </xf>
    <xf numFmtId="40" fontId="19" fillId="3" borderId="5" xfId="0" applyNumberFormat="1" applyFont="1" applyFill="1" applyBorder="1" applyAlignment="1" applyProtection="1">
      <alignment horizontal="right" vertical="center" wrapText="1"/>
    </xf>
    <xf numFmtId="0" fontId="24" fillId="3" borderId="5" xfId="0" applyFont="1" applyFill="1" applyBorder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2" fontId="26" fillId="0" borderId="36" xfId="0" applyNumberFormat="1" applyFont="1" applyBorder="1" applyAlignment="1" applyProtection="1">
      <alignment horizontal="center" vertical="center" wrapText="1"/>
    </xf>
    <xf numFmtId="2" fontId="26" fillId="0" borderId="35" xfId="0" applyNumberFormat="1" applyFont="1" applyBorder="1" applyAlignment="1" applyProtection="1">
      <alignment horizontal="center" vertical="center" wrapText="1"/>
    </xf>
    <xf numFmtId="0" fontId="29" fillId="3" borderId="5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29" fillId="3" borderId="16" xfId="0" applyFont="1" applyFill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29" fillId="3" borderId="33" xfId="0" applyFont="1" applyFill="1" applyBorder="1" applyAlignment="1" applyProtection="1">
      <alignment horizontal="center" vertical="center" wrapText="1"/>
    </xf>
    <xf numFmtId="0" fontId="29" fillId="2" borderId="12" xfId="0" applyFont="1" applyFill="1" applyBorder="1" applyAlignment="1" applyProtection="1">
      <alignment horizontal="center" vertical="center" wrapText="1"/>
    </xf>
    <xf numFmtId="0" fontId="29" fillId="0" borderId="7" xfId="0" applyFont="1" applyBorder="1" applyAlignment="1" applyProtection="1">
      <alignment horizontal="center" vertical="center" wrapText="1"/>
    </xf>
    <xf numFmtId="0" fontId="29" fillId="0" borderId="12" xfId="0" applyFont="1" applyBorder="1" applyAlignment="1" applyProtection="1">
      <alignment horizontal="center" vertical="center" wrapText="1"/>
    </xf>
    <xf numFmtId="0" fontId="29" fillId="0" borderId="19" xfId="0" applyFont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vertical="center" wrapText="1"/>
    </xf>
    <xf numFmtId="0" fontId="6" fillId="3" borderId="16" xfId="0" applyFont="1" applyFill="1" applyBorder="1" applyAlignment="1" applyProtection="1">
      <alignment vertical="center" wrapText="1"/>
    </xf>
    <xf numFmtId="0" fontId="6" fillId="3" borderId="33" xfId="0" applyFont="1" applyFill="1" applyBorder="1" applyAlignment="1" applyProtection="1">
      <alignment vertical="center" wrapText="1"/>
    </xf>
    <xf numFmtId="0" fontId="2" fillId="0" borderId="0" xfId="0" applyFont="1" applyBorder="1" applyProtection="1"/>
    <xf numFmtId="0" fontId="19" fillId="0" borderId="0" xfId="0" applyFont="1" applyBorder="1" applyAlignment="1" applyProtection="1">
      <alignment horizontal="center" vertical="center" wrapText="1"/>
    </xf>
    <xf numFmtId="0" fontId="19" fillId="2" borderId="0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2" fontId="2" fillId="3" borderId="16" xfId="0" applyNumberFormat="1" applyFont="1" applyFill="1" applyBorder="1" applyAlignment="1" applyProtection="1">
      <alignment horizontal="center" vertical="center" wrapText="1"/>
    </xf>
    <xf numFmtId="2" fontId="8" fillId="3" borderId="16" xfId="0" applyNumberFormat="1" applyFont="1" applyFill="1" applyBorder="1" applyAlignment="1" applyProtection="1">
      <alignment horizontal="center" vertical="center" wrapText="1"/>
    </xf>
    <xf numFmtId="0" fontId="18" fillId="3" borderId="16" xfId="0" applyFont="1" applyFill="1" applyBorder="1" applyAlignment="1" applyProtection="1">
      <alignment vertical="center" wrapText="1"/>
    </xf>
    <xf numFmtId="0" fontId="0" fillId="0" borderId="0" xfId="0" applyAlignment="1" applyProtection="1"/>
    <xf numFmtId="0" fontId="7" fillId="0" borderId="0" xfId="0" applyFont="1" applyAlignment="1" applyProtection="1"/>
    <xf numFmtId="0" fontId="0" fillId="0" borderId="0" xfId="0" applyFont="1" applyAlignment="1" applyProtection="1"/>
    <xf numFmtId="0" fontId="30" fillId="0" borderId="0" xfId="0" applyFont="1" applyAlignment="1" applyProtection="1"/>
    <xf numFmtId="0" fontId="9" fillId="3" borderId="16" xfId="0" applyFont="1" applyFill="1" applyBorder="1" applyAlignment="1" applyProtection="1">
      <alignment vertical="center"/>
    </xf>
    <xf numFmtId="0" fontId="13" fillId="0" borderId="43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 vertical="center"/>
    </xf>
    <xf numFmtId="0" fontId="19" fillId="6" borderId="45" xfId="0" applyFont="1" applyFill="1" applyBorder="1" applyProtection="1"/>
    <xf numFmtId="0" fontId="10" fillId="6" borderId="25" xfId="0" applyFont="1" applyFill="1" applyBorder="1" applyAlignment="1" applyProtection="1">
      <alignment horizontal="left" vertical="center"/>
    </xf>
    <xf numFmtId="164" fontId="19" fillId="6" borderId="43" xfId="0" applyNumberFormat="1" applyFont="1" applyFill="1" applyBorder="1" applyProtection="1"/>
    <xf numFmtId="165" fontId="19" fillId="6" borderId="0" xfId="0" applyNumberFormat="1" applyFont="1" applyFill="1" applyBorder="1" applyProtection="1"/>
    <xf numFmtId="0" fontId="19" fillId="6" borderId="43" xfId="0" applyFont="1" applyFill="1" applyBorder="1" applyAlignment="1" applyProtection="1">
      <alignment vertical="center"/>
    </xf>
    <xf numFmtId="0" fontId="19" fillId="6" borderId="0" xfId="0" applyFont="1" applyFill="1" applyBorder="1" applyAlignment="1" applyProtection="1">
      <alignment vertical="center"/>
    </xf>
    <xf numFmtId="0" fontId="19" fillId="0" borderId="8" xfId="0" applyFont="1" applyBorder="1" applyAlignment="1" applyProtection="1">
      <alignment horizontal="center" vertical="center" wrapText="1"/>
    </xf>
    <xf numFmtId="44" fontId="19" fillId="0" borderId="15" xfId="0" applyNumberFormat="1" applyFont="1" applyFill="1" applyBorder="1" applyAlignment="1" applyProtection="1">
      <alignment horizontal="center" vertical="center" wrapText="1"/>
    </xf>
    <xf numFmtId="166" fontId="19" fillId="0" borderId="12" xfId="0" applyNumberFormat="1" applyFont="1" applyBorder="1" applyAlignment="1" applyProtection="1">
      <alignment horizontal="center" vertical="center" wrapText="1"/>
    </xf>
    <xf numFmtId="0" fontId="19" fillId="0" borderId="14" xfId="0" applyFont="1" applyBorder="1" applyAlignment="1" applyProtection="1">
      <alignment horizontal="center" vertical="center" wrapText="1"/>
      <protection locked="0"/>
    </xf>
    <xf numFmtId="44" fontId="19" fillId="0" borderId="13" xfId="0" applyNumberFormat="1" applyFont="1" applyFill="1" applyBorder="1" applyAlignment="1" applyProtection="1">
      <alignment horizontal="center" vertical="center" wrapText="1"/>
    </xf>
    <xf numFmtId="166" fontId="19" fillId="0" borderId="19" xfId="0" applyNumberFormat="1" applyFont="1" applyBorder="1" applyAlignment="1" applyProtection="1">
      <alignment horizontal="center" vertical="center" wrapText="1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166" fontId="19" fillId="0" borderId="1" xfId="0" applyNumberFormat="1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9" fillId="0" borderId="41" xfId="0" applyFont="1" applyBorder="1" applyAlignment="1" applyProtection="1">
      <alignment horizontal="center" vertical="center" wrapText="1"/>
      <protection locked="0"/>
    </xf>
    <xf numFmtId="166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2" xfId="0" applyFont="1" applyFill="1" applyBorder="1" applyAlignment="1" applyProtection="1">
      <alignment horizontal="center" vertical="center" wrapText="1"/>
      <protection locked="0"/>
    </xf>
    <xf numFmtId="0" fontId="19" fillId="0" borderId="14" xfId="0" applyFont="1" applyFill="1" applyBorder="1" applyAlignment="1" applyProtection="1">
      <alignment horizontal="center" vertical="center" wrapText="1"/>
      <protection locked="0"/>
    </xf>
    <xf numFmtId="166" fontId="19" fillId="0" borderId="1" xfId="0" applyNumberFormat="1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0" fontId="19" fillId="0" borderId="41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left" vertical="center"/>
    </xf>
    <xf numFmtId="0" fontId="13" fillId="0" borderId="45" xfId="0" applyFont="1" applyBorder="1" applyAlignment="1" applyProtection="1">
      <alignment horizontal="left" vertical="center"/>
    </xf>
    <xf numFmtId="0" fontId="13" fillId="0" borderId="25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18" fillId="0" borderId="8" xfId="0" applyFont="1" applyBorder="1" applyAlignment="1" applyProtection="1">
      <alignment horizontal="center" vertical="center" wrapText="1"/>
    </xf>
    <xf numFmtId="2" fontId="18" fillId="0" borderId="9" xfId="0" applyNumberFormat="1" applyFont="1" applyBorder="1" applyAlignment="1" applyProtection="1">
      <alignment horizontal="center" vertical="center" wrapText="1"/>
    </xf>
    <xf numFmtId="2" fontId="18" fillId="0" borderId="7" xfId="0" applyNumberFormat="1" applyFont="1" applyBorder="1" applyAlignment="1" applyProtection="1">
      <alignment horizontal="center" vertical="center" wrapText="1"/>
    </xf>
    <xf numFmtId="2" fontId="18" fillId="0" borderId="10" xfId="0" applyNumberFormat="1" applyFont="1" applyBorder="1" applyAlignment="1" applyProtection="1">
      <alignment horizontal="center" vertical="center" wrapText="1"/>
    </xf>
    <xf numFmtId="0" fontId="18" fillId="5" borderId="13" xfId="0" applyFont="1" applyFill="1" applyBorder="1" applyAlignment="1" applyProtection="1">
      <alignment horizontal="center" vertical="center" wrapText="1"/>
    </xf>
    <xf numFmtId="0" fontId="2" fillId="5" borderId="12" xfId="0" applyFont="1" applyFill="1" applyBorder="1" applyAlignment="1" applyProtection="1">
      <alignment horizontal="left" vertical="center" wrapText="1"/>
    </xf>
    <xf numFmtId="0" fontId="18" fillId="5" borderId="4" xfId="0" applyFont="1" applyFill="1" applyBorder="1" applyAlignment="1" applyProtection="1">
      <alignment horizontal="center" vertical="center" wrapText="1"/>
    </xf>
    <xf numFmtId="2" fontId="18" fillId="5" borderId="13" xfId="0" applyNumberFormat="1" applyFont="1" applyFill="1" applyBorder="1" applyAlignment="1" applyProtection="1">
      <alignment horizontal="center" vertical="center" wrapText="1"/>
    </xf>
    <xf numFmtId="2" fontId="18" fillId="5" borderId="12" xfId="0" applyNumberFormat="1" applyFont="1" applyFill="1" applyBorder="1" applyAlignment="1" applyProtection="1">
      <alignment horizontal="center" vertical="center" wrapText="1"/>
    </xf>
    <xf numFmtId="2" fontId="18" fillId="5" borderId="14" xfId="0" applyNumberFormat="1" applyFont="1" applyFill="1" applyBorder="1" applyAlignment="1" applyProtection="1">
      <alignment horizontal="center" vertical="center" wrapText="1"/>
    </xf>
    <xf numFmtId="0" fontId="18" fillId="5" borderId="6" xfId="0" applyFont="1" applyFill="1" applyBorder="1" applyAlignment="1" applyProtection="1">
      <alignment horizontal="center" vertical="center" wrapText="1"/>
    </xf>
    <xf numFmtId="3" fontId="18" fillId="5" borderId="12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12" xfId="0" applyFont="1" applyFill="1" applyBorder="1" applyAlignment="1" applyProtection="1">
      <alignment horizontal="center" vertical="center" wrapText="1"/>
    </xf>
    <xf numFmtId="0" fontId="18" fillId="5" borderId="12" xfId="0" applyFont="1" applyFill="1" applyBorder="1" applyAlignment="1" applyProtection="1">
      <alignment horizontal="center" vertical="center" wrapText="1"/>
    </xf>
    <xf numFmtId="41" fontId="18" fillId="5" borderId="12" xfId="1" applyNumberFormat="1" applyFont="1" applyFill="1" applyBorder="1" applyAlignment="1" applyProtection="1">
      <alignment vertical="center" wrapText="1"/>
    </xf>
    <xf numFmtId="2" fontId="18" fillId="5" borderId="14" xfId="0" applyNumberFormat="1" applyFont="1" applyFill="1" applyBorder="1" applyAlignment="1" applyProtection="1">
      <alignment horizontal="right" vertical="center" wrapText="1"/>
    </xf>
    <xf numFmtId="44" fontId="19" fillId="5" borderId="15" xfId="0" applyNumberFormat="1" applyFont="1" applyFill="1" applyBorder="1" applyAlignment="1" applyProtection="1">
      <alignment horizontal="center" vertical="center" wrapText="1"/>
    </xf>
    <xf numFmtId="166" fontId="19" fillId="5" borderId="12" xfId="0" applyNumberFormat="1" applyFont="1" applyFill="1" applyBorder="1" applyAlignment="1" applyProtection="1">
      <alignment horizontal="center" vertical="center" wrapText="1"/>
    </xf>
    <xf numFmtId="0" fontId="19" fillId="5" borderId="12" xfId="0" applyFont="1" applyFill="1" applyBorder="1" applyAlignment="1" applyProtection="1">
      <alignment horizontal="center" vertical="center" wrapText="1"/>
      <protection locked="0"/>
    </xf>
    <xf numFmtId="0" fontId="19" fillId="5" borderId="14" xfId="0" applyFont="1" applyFill="1" applyBorder="1" applyAlignment="1" applyProtection="1">
      <alignment horizontal="center" vertical="center" wrapText="1"/>
      <protection locked="0"/>
    </xf>
    <xf numFmtId="0" fontId="18" fillId="6" borderId="13" xfId="0" applyFont="1" applyFill="1" applyBorder="1" applyAlignment="1" applyProtection="1">
      <alignment horizontal="center" vertical="center" wrapText="1"/>
    </xf>
    <xf numFmtId="0" fontId="18" fillId="6" borderId="4" xfId="0" applyFont="1" applyFill="1" applyBorder="1" applyAlignment="1" applyProtection="1">
      <alignment horizontal="center" vertical="center" wrapText="1"/>
    </xf>
    <xf numFmtId="2" fontId="19" fillId="6" borderId="13" xfId="0" applyNumberFormat="1" applyFont="1" applyFill="1" applyBorder="1" applyAlignment="1" applyProtection="1">
      <alignment horizontal="center" vertical="center" wrapText="1"/>
    </xf>
    <xf numFmtId="2" fontId="19" fillId="6" borderId="12" xfId="0" applyNumberFormat="1" applyFont="1" applyFill="1" applyBorder="1" applyAlignment="1" applyProtection="1">
      <alignment horizontal="center" vertical="center" wrapText="1"/>
    </xf>
    <xf numFmtId="2" fontId="18" fillId="6" borderId="14" xfId="0" applyNumberFormat="1" applyFont="1" applyFill="1" applyBorder="1" applyAlignment="1" applyProtection="1">
      <alignment horizontal="center" vertical="center" wrapText="1"/>
    </xf>
    <xf numFmtId="0" fontId="18" fillId="6" borderId="6" xfId="0" applyFont="1" applyFill="1" applyBorder="1" applyAlignment="1" applyProtection="1">
      <alignment horizontal="center" vertical="center" wrapText="1"/>
    </xf>
    <xf numFmtId="0" fontId="18" fillId="6" borderId="12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</xf>
    <xf numFmtId="0" fontId="18" fillId="6" borderId="12" xfId="0" applyFont="1" applyFill="1" applyBorder="1" applyAlignment="1" applyProtection="1">
      <alignment horizontal="center" vertical="center" wrapText="1"/>
    </xf>
    <xf numFmtId="41" fontId="18" fillId="6" borderId="12" xfId="1" applyNumberFormat="1" applyFont="1" applyFill="1" applyBorder="1" applyAlignment="1" applyProtection="1">
      <alignment vertical="center" wrapText="1"/>
    </xf>
    <xf numFmtId="2" fontId="18" fillId="6" borderId="12" xfId="0" applyNumberFormat="1" applyFont="1" applyFill="1" applyBorder="1" applyAlignment="1" applyProtection="1">
      <alignment horizontal="center" vertical="center" wrapText="1"/>
    </xf>
    <xf numFmtId="40" fontId="19" fillId="6" borderId="10" xfId="0" applyNumberFormat="1" applyFont="1" applyFill="1" applyBorder="1" applyAlignment="1" applyProtection="1">
      <alignment horizontal="right" vertical="center" wrapText="1"/>
    </xf>
    <xf numFmtId="44" fontId="19" fillId="6" borderId="15" xfId="0" applyNumberFormat="1" applyFont="1" applyFill="1" applyBorder="1" applyAlignment="1" applyProtection="1">
      <alignment horizontal="center" vertical="center" wrapText="1"/>
    </xf>
    <xf numFmtId="166" fontId="19" fillId="6" borderId="12" xfId="0" applyNumberFormat="1" applyFont="1" applyFill="1" applyBorder="1" applyAlignment="1" applyProtection="1">
      <alignment horizontal="center" vertical="center" wrapText="1"/>
    </xf>
    <xf numFmtId="0" fontId="19" fillId="6" borderId="12" xfId="0" applyFont="1" applyFill="1" applyBorder="1" applyAlignment="1" applyProtection="1">
      <alignment horizontal="center" vertical="center" wrapText="1"/>
      <protection locked="0"/>
    </xf>
    <xf numFmtId="0" fontId="19" fillId="6" borderId="14" xfId="0" applyFont="1" applyFill="1" applyBorder="1" applyAlignment="1" applyProtection="1">
      <alignment horizontal="center" vertical="center" wrapText="1"/>
      <protection locked="0"/>
    </xf>
    <xf numFmtId="2" fontId="18" fillId="6" borderId="14" xfId="0" applyNumberFormat="1" applyFont="1" applyFill="1" applyBorder="1" applyAlignment="1" applyProtection="1">
      <alignment horizontal="right" vertical="center" wrapText="1"/>
    </xf>
    <xf numFmtId="166" fontId="19" fillId="6" borderId="1" xfId="0" applyNumberFormat="1" applyFont="1" applyFill="1" applyBorder="1" applyAlignment="1" applyProtection="1">
      <alignment horizontal="center" vertical="center" wrapText="1"/>
    </xf>
    <xf numFmtId="0" fontId="19" fillId="6" borderId="1" xfId="0" applyFont="1" applyFill="1" applyBorder="1" applyAlignment="1" applyProtection="1">
      <alignment horizontal="center" vertical="center" wrapText="1"/>
      <protection locked="0"/>
    </xf>
    <xf numFmtId="0" fontId="19" fillId="6" borderId="41" xfId="0" applyFont="1" applyFill="1" applyBorder="1" applyAlignment="1" applyProtection="1">
      <alignment horizontal="center" vertical="center" wrapText="1"/>
      <protection locked="0"/>
    </xf>
    <xf numFmtId="0" fontId="18" fillId="6" borderId="15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left" vertical="center" wrapText="1"/>
    </xf>
    <xf numFmtId="2" fontId="19" fillId="6" borderId="15" xfId="0" applyNumberFormat="1" applyFont="1" applyFill="1" applyBorder="1" applyAlignment="1" applyProtection="1">
      <alignment horizontal="center" vertical="center" wrapText="1"/>
    </xf>
    <xf numFmtId="2" fontId="19" fillId="6" borderId="1" xfId="0" applyNumberFormat="1" applyFont="1" applyFill="1" applyBorder="1" applyAlignment="1" applyProtection="1">
      <alignment horizontal="center" vertical="center" wrapText="1"/>
    </xf>
    <xf numFmtId="2" fontId="18" fillId="6" borderId="41" xfId="0" applyNumberFormat="1" applyFont="1" applyFill="1" applyBorder="1" applyAlignment="1" applyProtection="1">
      <alignment horizontal="center" vertical="center" wrapText="1"/>
    </xf>
    <xf numFmtId="0" fontId="18" fillId="6" borderId="3" xfId="0" applyFont="1" applyFill="1" applyBorder="1" applyAlignment="1" applyProtection="1">
      <alignment horizontal="center" vertical="center" wrapText="1"/>
    </xf>
    <xf numFmtId="0" fontId="6" fillId="6" borderId="1" xfId="0" applyFont="1" applyFill="1" applyBorder="1" applyAlignment="1" applyProtection="1">
      <alignment horizontal="center" vertical="center" wrapText="1"/>
    </xf>
    <xf numFmtId="0" fontId="18" fillId="6" borderId="1" xfId="0" applyFont="1" applyFill="1" applyBorder="1" applyAlignment="1" applyProtection="1">
      <alignment horizontal="center" vertical="center" wrapText="1"/>
    </xf>
    <xf numFmtId="41" fontId="18" fillId="6" borderId="1" xfId="1" applyNumberFormat="1" applyFont="1" applyFill="1" applyBorder="1" applyAlignment="1" applyProtection="1">
      <alignment vertical="center" wrapText="1"/>
    </xf>
    <xf numFmtId="2" fontId="18" fillId="6" borderId="1" xfId="0" applyNumberFormat="1" applyFont="1" applyFill="1" applyBorder="1" applyAlignment="1" applyProtection="1">
      <alignment horizontal="center" vertical="center" wrapText="1"/>
    </xf>
    <xf numFmtId="2" fontId="18" fillId="6" borderId="41" xfId="0" applyNumberFormat="1" applyFont="1" applyFill="1" applyBorder="1" applyAlignment="1" applyProtection="1">
      <alignment horizontal="right" vertical="center" wrapText="1"/>
    </xf>
    <xf numFmtId="2" fontId="18" fillId="6" borderId="13" xfId="0" applyNumberFormat="1" applyFont="1" applyFill="1" applyBorder="1" applyAlignment="1" applyProtection="1">
      <alignment horizontal="center" vertical="center" wrapText="1"/>
    </xf>
    <xf numFmtId="0" fontId="18" fillId="3" borderId="33" xfId="0" applyFont="1" applyFill="1" applyBorder="1" applyAlignment="1" applyProtection="1">
      <alignment vertical="center" wrapText="1"/>
    </xf>
    <xf numFmtId="0" fontId="18" fillId="6" borderId="51" xfId="0" applyFont="1" applyFill="1" applyBorder="1" applyAlignment="1" applyProtection="1">
      <alignment horizontal="center" vertical="center" shrinkToFit="1"/>
    </xf>
    <xf numFmtId="0" fontId="19" fillId="6" borderId="53" xfId="0" applyFont="1" applyFill="1" applyBorder="1" applyAlignment="1" applyProtection="1">
      <alignment horizontal="center" vertical="center" wrapText="1"/>
    </xf>
    <xf numFmtId="0" fontId="19" fillId="6" borderId="54" xfId="0" applyFont="1" applyFill="1" applyBorder="1" applyAlignment="1" applyProtection="1">
      <alignment horizontal="center" vertical="center" wrapText="1"/>
    </xf>
    <xf numFmtId="0" fontId="19" fillId="6" borderId="52" xfId="0" applyFont="1" applyFill="1" applyBorder="1" applyAlignment="1" applyProtection="1">
      <alignment horizontal="center" vertical="center" wrapText="1"/>
      <protection locked="0"/>
    </xf>
    <xf numFmtId="0" fontId="29" fillId="6" borderId="52" xfId="0" applyFont="1" applyFill="1" applyBorder="1" applyAlignment="1" applyProtection="1">
      <alignment horizontal="center" vertical="center" wrapText="1"/>
    </xf>
    <xf numFmtId="0" fontId="19" fillId="6" borderId="52" xfId="0" applyFont="1" applyFill="1" applyBorder="1" applyAlignment="1" applyProtection="1">
      <alignment horizontal="center" vertical="center" wrapText="1"/>
    </xf>
    <xf numFmtId="41" fontId="19" fillId="6" borderId="52" xfId="1" applyNumberFormat="1" applyFont="1" applyFill="1" applyBorder="1" applyAlignment="1" applyProtection="1">
      <alignment vertical="center" wrapText="1"/>
    </xf>
    <xf numFmtId="2" fontId="19" fillId="6" borderId="52" xfId="0" applyNumberFormat="1" applyFont="1" applyFill="1" applyBorder="1" applyAlignment="1" applyProtection="1">
      <alignment horizontal="center" vertical="center" wrapText="1"/>
    </xf>
    <xf numFmtId="40" fontId="19" fillId="6" borderId="17" xfId="0" applyNumberFormat="1" applyFont="1" applyFill="1" applyBorder="1" applyAlignment="1" applyProtection="1">
      <alignment horizontal="right" vertical="center" wrapText="1"/>
    </xf>
    <xf numFmtId="0" fontId="19" fillId="0" borderId="9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left" vertical="center" wrapText="1"/>
    </xf>
    <xf numFmtId="2" fontId="18" fillId="2" borderId="9" xfId="0" applyNumberFormat="1" applyFont="1" applyFill="1" applyBorder="1" applyAlignment="1" applyProtection="1">
      <alignment horizontal="center" vertical="center" wrapText="1"/>
    </xf>
    <xf numFmtId="2" fontId="18" fillId="2" borderId="7" xfId="0" applyNumberFormat="1" applyFont="1" applyFill="1" applyBorder="1" applyAlignment="1" applyProtection="1">
      <alignment horizontal="center" vertical="center" wrapText="1"/>
    </xf>
    <xf numFmtId="2" fontId="18" fillId="2" borderId="10" xfId="0" applyNumberFormat="1" applyFont="1" applyFill="1" applyBorder="1" applyAlignment="1" applyProtection="1">
      <alignment horizontal="center" vertical="center" wrapText="1"/>
    </xf>
    <xf numFmtId="0" fontId="19" fillId="0" borderId="7" xfId="0" applyFont="1" applyBorder="1" applyAlignment="1" applyProtection="1">
      <alignment horizontal="center" vertical="center" wrapText="1"/>
      <protection locked="0"/>
    </xf>
    <xf numFmtId="44" fontId="19" fillId="0" borderId="51" xfId="0" applyNumberFormat="1" applyFont="1" applyFill="1" applyBorder="1" applyAlignment="1" applyProtection="1">
      <alignment horizontal="center" vertical="center" wrapText="1"/>
    </xf>
    <xf numFmtId="166" fontId="19" fillId="0" borderId="7" xfId="0" applyNumberFormat="1" applyFont="1" applyBorder="1" applyAlignment="1" applyProtection="1">
      <alignment horizontal="center" vertical="center" wrapText="1"/>
    </xf>
    <xf numFmtId="0" fontId="19" fillId="0" borderId="10" xfId="0" applyFont="1" applyBorder="1" applyAlignment="1" applyProtection="1">
      <alignment horizontal="center" vertical="center" wrapText="1"/>
      <protection locked="0"/>
    </xf>
    <xf numFmtId="0" fontId="19" fillId="0" borderId="48" xfId="0" applyFont="1" applyBorder="1" applyProtection="1"/>
    <xf numFmtId="0" fontId="19" fillId="0" borderId="24" xfId="0" applyFont="1" applyBorder="1" applyProtection="1"/>
    <xf numFmtId="0" fontId="19" fillId="0" borderId="47" xfId="0" applyFont="1" applyBorder="1" applyProtection="1"/>
    <xf numFmtId="0" fontId="19" fillId="6" borderId="25" xfId="0" applyFont="1" applyFill="1" applyBorder="1" applyProtection="1"/>
    <xf numFmtId="0" fontId="19" fillId="6" borderId="46" xfId="0" applyFont="1" applyFill="1" applyBorder="1" applyProtection="1"/>
    <xf numFmtId="0" fontId="19" fillId="6" borderId="0" xfId="0" applyFont="1" applyFill="1" applyBorder="1" applyProtection="1"/>
    <xf numFmtId="0" fontId="19" fillId="6" borderId="44" xfId="0" applyFont="1" applyFill="1" applyBorder="1" applyProtection="1"/>
    <xf numFmtId="0" fontId="2" fillId="3" borderId="34" xfId="0" applyFont="1" applyFill="1" applyBorder="1" applyAlignment="1" applyProtection="1">
      <alignment vertical="center" wrapText="1"/>
    </xf>
    <xf numFmtId="0" fontId="2" fillId="3" borderId="29" xfId="0" applyFont="1" applyFill="1" applyBorder="1" applyAlignment="1" applyProtection="1">
      <alignment vertical="center" wrapText="1"/>
    </xf>
    <xf numFmtId="0" fontId="35" fillId="6" borderId="52" xfId="0" applyFont="1" applyFill="1" applyBorder="1" applyAlignment="1" applyProtection="1">
      <alignment horizontal="left" vertical="center" wrapText="1"/>
    </xf>
    <xf numFmtId="0" fontId="35" fillId="2" borderId="12" xfId="0" applyFont="1" applyFill="1" applyBorder="1" applyAlignment="1" applyProtection="1">
      <alignment horizontal="left" vertical="center" wrapText="1"/>
    </xf>
    <xf numFmtId="0" fontId="35" fillId="0" borderId="12" xfId="0" applyFont="1" applyFill="1" applyBorder="1" applyAlignment="1" applyProtection="1">
      <alignment horizontal="left" vertical="center" wrapText="1"/>
    </xf>
    <xf numFmtId="0" fontId="35" fillId="6" borderId="12" xfId="0" applyFont="1" applyFill="1" applyBorder="1" applyAlignment="1" applyProtection="1">
      <alignment horizontal="left" vertical="center" wrapText="1"/>
    </xf>
    <xf numFmtId="0" fontId="35" fillId="6" borderId="12" xfId="0" applyFont="1" applyFill="1" applyBorder="1" applyAlignment="1" applyProtection="1">
      <alignment vertical="center" wrapText="1"/>
    </xf>
    <xf numFmtId="164" fontId="19" fillId="0" borderId="57" xfId="0" applyNumberFormat="1" applyFont="1" applyBorder="1" applyProtection="1"/>
    <xf numFmtId="0" fontId="36" fillId="0" borderId="0" xfId="0" applyFont="1" applyAlignment="1" applyProtection="1"/>
    <xf numFmtId="40" fontId="19" fillId="2" borderId="14" xfId="0" applyNumberFormat="1" applyFont="1" applyFill="1" applyBorder="1" applyAlignment="1" applyProtection="1">
      <alignment horizontal="right" vertical="center" wrapText="1"/>
    </xf>
    <xf numFmtId="0" fontId="19" fillId="6" borderId="44" xfId="0" applyFont="1" applyFill="1" applyBorder="1" applyAlignment="1" applyProtection="1">
      <alignment vertical="center"/>
    </xf>
    <xf numFmtId="0" fontId="2" fillId="6" borderId="12" xfId="0" applyFont="1" applyFill="1" applyBorder="1" applyAlignment="1" applyProtection="1">
      <alignment horizontal="left" vertical="center" wrapText="1"/>
    </xf>
    <xf numFmtId="0" fontId="9" fillId="8" borderId="28" xfId="0" applyFont="1" applyFill="1" applyBorder="1" applyAlignment="1" applyProtection="1">
      <alignment vertical="center"/>
    </xf>
    <xf numFmtId="0" fontId="18" fillId="9" borderId="13" xfId="0" applyFont="1" applyFill="1" applyBorder="1" applyAlignment="1" applyProtection="1">
      <alignment horizontal="center" vertical="center" wrapText="1"/>
    </xf>
    <xf numFmtId="0" fontId="35" fillId="9" borderId="12" xfId="0" applyFont="1" applyFill="1" applyBorder="1" applyAlignment="1" applyProtection="1">
      <alignment horizontal="left" vertical="center" wrapText="1"/>
    </xf>
    <xf numFmtId="0" fontId="18" fillId="9" borderId="4" xfId="0" applyFont="1" applyFill="1" applyBorder="1" applyAlignment="1" applyProtection="1">
      <alignment horizontal="center" vertical="center" wrapText="1"/>
    </xf>
    <xf numFmtId="2" fontId="19" fillId="9" borderId="13" xfId="0" applyNumberFormat="1" applyFont="1" applyFill="1" applyBorder="1" applyAlignment="1" applyProtection="1">
      <alignment horizontal="center" vertical="center" wrapText="1"/>
    </xf>
    <xf numFmtId="2" fontId="19" fillId="9" borderId="12" xfId="0" applyNumberFormat="1" applyFont="1" applyFill="1" applyBorder="1" applyAlignment="1" applyProtection="1">
      <alignment horizontal="center" vertical="center" wrapText="1"/>
    </xf>
    <xf numFmtId="2" fontId="18" fillId="9" borderId="14" xfId="0" applyNumberFormat="1" applyFont="1" applyFill="1" applyBorder="1" applyAlignment="1" applyProtection="1">
      <alignment horizontal="center" vertical="center" wrapText="1"/>
    </xf>
    <xf numFmtId="0" fontId="18" fillId="9" borderId="6" xfId="0" applyFont="1" applyFill="1" applyBorder="1" applyAlignment="1" applyProtection="1">
      <alignment horizontal="center" vertical="center" wrapText="1"/>
    </xf>
    <xf numFmtId="3" fontId="18" fillId="9" borderId="12" xfId="0" applyNumberFormat="1" applyFont="1" applyFill="1" applyBorder="1" applyAlignment="1" applyProtection="1">
      <alignment horizontal="center" vertical="center" wrapText="1"/>
      <protection locked="0"/>
    </xf>
    <xf numFmtId="0" fontId="6" fillId="9" borderId="12" xfId="0" applyFont="1" applyFill="1" applyBorder="1" applyAlignment="1" applyProtection="1">
      <alignment horizontal="center" vertical="center" wrapText="1"/>
    </xf>
    <xf numFmtId="0" fontId="18" fillId="9" borderId="12" xfId="0" applyFont="1" applyFill="1" applyBorder="1" applyAlignment="1" applyProtection="1">
      <alignment horizontal="center" vertical="center" wrapText="1"/>
    </xf>
    <xf numFmtId="41" fontId="18" fillId="9" borderId="12" xfId="1" applyNumberFormat="1" applyFont="1" applyFill="1" applyBorder="1" applyAlignment="1" applyProtection="1">
      <alignment vertical="center" wrapText="1"/>
    </xf>
    <xf numFmtId="2" fontId="18" fillId="9" borderId="12" xfId="0" applyNumberFormat="1" applyFont="1" applyFill="1" applyBorder="1" applyAlignment="1" applyProtection="1">
      <alignment horizontal="center" vertical="center" wrapText="1"/>
    </xf>
    <xf numFmtId="2" fontId="18" fillId="9" borderId="14" xfId="0" applyNumberFormat="1" applyFont="1" applyFill="1" applyBorder="1" applyAlignment="1" applyProtection="1">
      <alignment horizontal="right" vertical="center" wrapText="1"/>
    </xf>
    <xf numFmtId="44" fontId="19" fillId="9" borderId="15" xfId="0" applyNumberFormat="1" applyFont="1" applyFill="1" applyBorder="1" applyAlignment="1" applyProtection="1">
      <alignment horizontal="center" vertical="center" wrapText="1"/>
    </xf>
    <xf numFmtId="166" fontId="19" fillId="9" borderId="12" xfId="0" applyNumberFormat="1" applyFont="1" applyFill="1" applyBorder="1" applyAlignment="1" applyProtection="1">
      <alignment horizontal="center" vertical="center" wrapText="1"/>
    </xf>
    <xf numFmtId="0" fontId="19" fillId="9" borderId="12" xfId="0" applyFont="1" applyFill="1" applyBorder="1" applyAlignment="1" applyProtection="1">
      <alignment horizontal="center" vertical="center" wrapText="1"/>
      <protection locked="0"/>
    </xf>
    <xf numFmtId="0" fontId="19" fillId="9" borderId="14" xfId="0" applyFont="1" applyFill="1" applyBorder="1" applyAlignment="1" applyProtection="1">
      <alignment horizontal="center" vertical="center" wrapText="1"/>
      <protection locked="0"/>
    </xf>
    <xf numFmtId="0" fontId="18" fillId="9" borderId="12" xfId="0" applyFont="1" applyFill="1" applyBorder="1" applyAlignment="1" applyProtection="1">
      <alignment horizontal="center" vertical="center" wrapText="1"/>
      <protection locked="0"/>
    </xf>
    <xf numFmtId="0" fontId="2" fillId="9" borderId="12" xfId="0" applyFont="1" applyFill="1" applyBorder="1" applyAlignment="1" applyProtection="1">
      <alignment horizontal="left" vertical="center" wrapText="1"/>
    </xf>
    <xf numFmtId="0" fontId="19" fillId="9" borderId="4" xfId="0" applyFont="1" applyFill="1" applyBorder="1" applyAlignment="1" applyProtection="1">
      <alignment horizontal="center" vertical="center" wrapText="1"/>
    </xf>
    <xf numFmtId="2" fontId="18" fillId="9" borderId="13" xfId="0" applyNumberFormat="1" applyFont="1" applyFill="1" applyBorder="1" applyAlignment="1" applyProtection="1">
      <alignment horizontal="center" vertical="center" wrapText="1"/>
    </xf>
    <xf numFmtId="0" fontId="19" fillId="9" borderId="13" xfId="0" applyFont="1" applyFill="1" applyBorder="1" applyAlignment="1" applyProtection="1">
      <alignment horizontal="center" vertical="center" wrapText="1"/>
    </xf>
    <xf numFmtId="167" fontId="38" fillId="0" borderId="0" xfId="0" applyNumberFormat="1" applyFont="1" applyAlignment="1" applyProtection="1"/>
    <xf numFmtId="0" fontId="18" fillId="0" borderId="9" xfId="0" applyFont="1" applyFill="1" applyBorder="1" applyAlignment="1" applyProtection="1">
      <alignment horizontal="center" vertical="center" wrapText="1"/>
    </xf>
    <xf numFmtId="0" fontId="18" fillId="0" borderId="11" xfId="0" applyFont="1" applyBorder="1" applyAlignment="1" applyProtection="1">
      <alignment horizontal="center" vertical="center" wrapText="1"/>
    </xf>
    <xf numFmtId="3" fontId="18" fillId="0" borderId="7" xfId="0" applyNumberFormat="1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</xf>
    <xf numFmtId="0" fontId="18" fillId="0" borderId="7" xfId="0" applyFont="1" applyBorder="1" applyAlignment="1" applyProtection="1">
      <alignment horizontal="center" vertical="center" wrapText="1"/>
    </xf>
    <xf numFmtId="41" fontId="18" fillId="0" borderId="7" xfId="1" applyNumberFormat="1" applyFont="1" applyBorder="1" applyAlignment="1" applyProtection="1">
      <alignment vertical="center" wrapText="1"/>
    </xf>
    <xf numFmtId="2" fontId="18" fillId="0" borderId="10" xfId="0" applyNumberFormat="1" applyFont="1" applyBorder="1" applyAlignment="1" applyProtection="1">
      <alignment horizontal="right" vertical="center" wrapText="1"/>
    </xf>
    <xf numFmtId="0" fontId="18" fillId="6" borderId="18" xfId="0" applyFont="1" applyFill="1" applyBorder="1" applyAlignment="1" applyProtection="1">
      <alignment horizontal="center" vertical="center" wrapText="1"/>
    </xf>
    <xf numFmtId="0" fontId="35" fillId="6" borderId="19" xfId="0" applyFont="1" applyFill="1" applyBorder="1" applyAlignment="1" applyProtection="1">
      <alignment horizontal="left" vertical="center" wrapText="1"/>
    </xf>
    <xf numFmtId="0" fontId="18" fillId="6" borderId="30" xfId="0" applyFont="1" applyFill="1" applyBorder="1" applyAlignment="1" applyProtection="1">
      <alignment horizontal="center" vertical="center" wrapText="1"/>
    </xf>
    <xf numFmtId="2" fontId="18" fillId="6" borderId="18" xfId="0" applyNumberFormat="1" applyFont="1" applyFill="1" applyBorder="1" applyAlignment="1" applyProtection="1">
      <alignment horizontal="center" vertical="center" wrapText="1"/>
    </xf>
    <xf numFmtId="2" fontId="18" fillId="6" borderId="19" xfId="0" applyNumberFormat="1" applyFont="1" applyFill="1" applyBorder="1" applyAlignment="1" applyProtection="1">
      <alignment horizontal="center" vertical="center" wrapText="1"/>
    </xf>
    <xf numFmtId="2" fontId="18" fillId="6" borderId="20" xfId="0" applyNumberFormat="1" applyFont="1" applyFill="1" applyBorder="1" applyAlignment="1" applyProtection="1">
      <alignment horizontal="center" vertical="center" wrapText="1"/>
    </xf>
    <xf numFmtId="0" fontId="18" fillId="6" borderId="31" xfId="0" applyFont="1" applyFill="1" applyBorder="1" applyAlignment="1" applyProtection="1">
      <alignment horizontal="center" vertical="center" wrapText="1"/>
    </xf>
    <xf numFmtId="0" fontId="18" fillId="6" borderId="19" xfId="0" applyFont="1" applyFill="1" applyBorder="1" applyAlignment="1" applyProtection="1">
      <alignment horizontal="center" vertical="center" wrapText="1"/>
      <protection locked="0"/>
    </xf>
    <xf numFmtId="0" fontId="6" fillId="6" borderId="19" xfId="0" applyFont="1" applyFill="1" applyBorder="1" applyAlignment="1" applyProtection="1">
      <alignment horizontal="center" vertical="center" wrapText="1"/>
    </xf>
    <xf numFmtId="0" fontId="18" fillId="6" borderId="19" xfId="0" applyFont="1" applyFill="1" applyBorder="1" applyAlignment="1" applyProtection="1">
      <alignment horizontal="center" vertical="center" wrapText="1"/>
    </xf>
    <xf numFmtId="41" fontId="18" fillId="6" borderId="19" xfId="1" applyNumberFormat="1" applyFont="1" applyFill="1" applyBorder="1" applyAlignment="1" applyProtection="1">
      <alignment vertical="center" wrapText="1"/>
    </xf>
    <xf numFmtId="2" fontId="18" fillId="6" borderId="20" xfId="0" applyNumberFormat="1" applyFont="1" applyFill="1" applyBorder="1" applyAlignment="1" applyProtection="1">
      <alignment horizontal="right" vertical="center" wrapText="1"/>
    </xf>
    <xf numFmtId="44" fontId="19" fillId="6" borderId="18" xfId="0" applyNumberFormat="1" applyFont="1" applyFill="1" applyBorder="1" applyAlignment="1" applyProtection="1">
      <alignment horizontal="center" vertical="center" wrapText="1"/>
    </xf>
    <xf numFmtId="166" fontId="19" fillId="6" borderId="19" xfId="0" applyNumberFormat="1" applyFont="1" applyFill="1" applyBorder="1" applyAlignment="1" applyProtection="1">
      <alignment horizontal="center" vertical="center" wrapText="1"/>
    </xf>
    <xf numFmtId="0" fontId="19" fillId="6" borderId="19" xfId="0" applyFont="1" applyFill="1" applyBorder="1" applyAlignment="1" applyProtection="1">
      <alignment horizontal="center" vertical="center" wrapText="1"/>
      <protection locked="0"/>
    </xf>
    <xf numFmtId="0" fontId="19" fillId="6" borderId="20" xfId="0" applyFont="1" applyFill="1" applyBorder="1" applyAlignment="1" applyProtection="1">
      <alignment horizontal="center" vertical="center" wrapText="1"/>
      <protection locked="0"/>
    </xf>
    <xf numFmtId="44" fontId="19" fillId="9" borderId="13" xfId="0" applyNumberFormat="1" applyFont="1" applyFill="1" applyBorder="1" applyAlignment="1" applyProtection="1">
      <alignment horizontal="center" vertical="center" wrapText="1"/>
    </xf>
    <xf numFmtId="0" fontId="35" fillId="6" borderId="19" xfId="0" applyFont="1" applyFill="1" applyBorder="1" applyAlignment="1" applyProtection="1">
      <alignment vertical="center" wrapText="1"/>
    </xf>
    <xf numFmtId="2" fontId="19" fillId="6" borderId="18" xfId="0" applyNumberFormat="1" applyFont="1" applyFill="1" applyBorder="1" applyAlignment="1" applyProtection="1">
      <alignment horizontal="center" vertical="center" wrapText="1"/>
    </xf>
    <xf numFmtId="2" fontId="19" fillId="6" borderId="19" xfId="0" applyNumberFormat="1" applyFont="1" applyFill="1" applyBorder="1" applyAlignment="1" applyProtection="1">
      <alignment horizontal="center" vertical="center" wrapText="1"/>
    </xf>
    <xf numFmtId="0" fontId="39" fillId="10" borderId="43" xfId="0" applyFont="1" applyFill="1" applyBorder="1" applyAlignment="1" applyProtection="1">
      <alignment horizontal="center" vertical="center" shrinkToFit="1"/>
    </xf>
    <xf numFmtId="0" fontId="39" fillId="10" borderId="0" xfId="0" applyFont="1" applyFill="1" applyBorder="1" applyAlignment="1" applyProtection="1">
      <alignment horizontal="center" vertical="center" shrinkToFit="1"/>
    </xf>
    <xf numFmtId="0" fontId="39" fillId="10" borderId="44" xfId="0" applyFont="1" applyFill="1" applyBorder="1" applyAlignment="1" applyProtection="1">
      <alignment horizontal="center" vertical="center" shrinkToFit="1"/>
    </xf>
    <xf numFmtId="0" fontId="39" fillId="10" borderId="38" xfId="0" applyFont="1" applyFill="1" applyBorder="1" applyAlignment="1" applyProtection="1">
      <alignment horizontal="center" vertical="center" shrinkToFit="1"/>
    </xf>
    <xf numFmtId="0" fontId="39" fillId="10" borderId="23" xfId="0" applyFont="1" applyFill="1" applyBorder="1" applyAlignment="1" applyProtection="1">
      <alignment horizontal="center" vertical="center" shrinkToFit="1"/>
    </xf>
    <xf numFmtId="0" fontId="39" fillId="10" borderId="39" xfId="0" applyFont="1" applyFill="1" applyBorder="1" applyAlignment="1" applyProtection="1">
      <alignment horizontal="center" vertical="center" shrinkToFit="1"/>
    </xf>
    <xf numFmtId="0" fontId="39" fillId="6" borderId="45" xfId="0" applyFont="1" applyFill="1" applyBorder="1" applyAlignment="1" applyProtection="1">
      <alignment horizontal="center" vertical="center"/>
    </xf>
    <xf numFmtId="0" fontId="39" fillId="6" borderId="25" xfId="0" applyFont="1" applyFill="1" applyBorder="1" applyAlignment="1" applyProtection="1">
      <alignment horizontal="center" vertical="center"/>
    </xf>
    <xf numFmtId="0" fontId="39" fillId="6" borderId="46" xfId="0" applyFont="1" applyFill="1" applyBorder="1" applyAlignment="1" applyProtection="1">
      <alignment horizontal="center" vertical="center"/>
    </xf>
    <xf numFmtId="0" fontId="39" fillId="6" borderId="43" xfId="0" applyFont="1" applyFill="1" applyBorder="1" applyAlignment="1" applyProtection="1">
      <alignment horizontal="center" vertical="center"/>
    </xf>
    <xf numFmtId="0" fontId="39" fillId="6" borderId="0" xfId="0" applyFont="1" applyFill="1" applyBorder="1" applyAlignment="1" applyProtection="1">
      <alignment horizontal="center" vertical="center"/>
    </xf>
    <xf numFmtId="0" fontId="39" fillId="6" borderId="44" xfId="0" applyFont="1" applyFill="1" applyBorder="1" applyAlignment="1" applyProtection="1">
      <alignment horizontal="center" vertical="center"/>
    </xf>
    <xf numFmtId="0" fontId="43" fillId="6" borderId="43" xfId="0" applyFont="1" applyFill="1" applyBorder="1" applyAlignment="1" applyProtection="1">
      <alignment horizontal="center" vertical="center"/>
    </xf>
    <xf numFmtId="0" fontId="43" fillId="6" borderId="0" xfId="0" applyFont="1" applyFill="1" applyBorder="1" applyAlignment="1" applyProtection="1">
      <alignment horizontal="center" vertical="center"/>
    </xf>
    <xf numFmtId="0" fontId="43" fillId="6" borderId="44" xfId="0" applyFont="1" applyFill="1" applyBorder="1" applyAlignment="1" applyProtection="1">
      <alignment horizontal="center" vertical="center"/>
    </xf>
    <xf numFmtId="0" fontId="42" fillId="6" borderId="38" xfId="0" applyFont="1" applyFill="1" applyBorder="1" applyAlignment="1" applyProtection="1">
      <alignment horizontal="center" vertical="center"/>
    </xf>
    <xf numFmtId="0" fontId="42" fillId="6" borderId="23" xfId="0" applyFont="1" applyFill="1" applyBorder="1" applyAlignment="1" applyProtection="1">
      <alignment horizontal="center" vertical="center"/>
    </xf>
    <xf numFmtId="0" fontId="42" fillId="6" borderId="39" xfId="0" applyFont="1" applyFill="1" applyBorder="1" applyAlignment="1" applyProtection="1">
      <alignment horizontal="center" vertical="center"/>
    </xf>
    <xf numFmtId="0" fontId="39" fillId="10" borderId="43" xfId="0" applyFont="1" applyFill="1" applyBorder="1" applyAlignment="1" applyProtection="1">
      <alignment horizontal="center" vertical="center"/>
    </xf>
    <xf numFmtId="0" fontId="39" fillId="10" borderId="0" xfId="0" applyFont="1" applyFill="1" applyBorder="1" applyAlignment="1" applyProtection="1">
      <alignment horizontal="center" vertical="center"/>
    </xf>
    <xf numFmtId="0" fontId="39" fillId="10" borderId="44" xfId="0" applyFont="1" applyFill="1" applyBorder="1" applyAlignment="1" applyProtection="1">
      <alignment horizontal="center" vertical="center"/>
    </xf>
    <xf numFmtId="0" fontId="34" fillId="0" borderId="0" xfId="0" applyFont="1" applyAlignment="1" applyProtection="1">
      <alignment horizontal="center" wrapText="1"/>
      <protection locked="0"/>
    </xf>
    <xf numFmtId="0" fontId="34" fillId="0" borderId="23" xfId="0" applyFont="1" applyBorder="1" applyAlignment="1" applyProtection="1">
      <alignment horizontal="center" wrapText="1"/>
      <protection locked="0"/>
    </xf>
    <xf numFmtId="0" fontId="4" fillId="0" borderId="24" xfId="0" applyFont="1" applyBorder="1" applyAlignment="1" applyProtection="1">
      <alignment horizontal="left" vertical="center"/>
    </xf>
    <xf numFmtId="40" fontId="27" fillId="6" borderId="48" xfId="0" applyNumberFormat="1" applyFont="1" applyFill="1" applyBorder="1" applyAlignment="1" applyProtection="1">
      <alignment horizontal="right"/>
    </xf>
    <xf numFmtId="40" fontId="27" fillId="6" borderId="24" xfId="0" applyNumberFormat="1" applyFont="1" applyFill="1" applyBorder="1" applyAlignment="1" applyProtection="1">
      <alignment horizontal="right"/>
    </xf>
    <xf numFmtId="40" fontId="27" fillId="6" borderId="47" xfId="0" applyNumberFormat="1" applyFont="1" applyFill="1" applyBorder="1" applyAlignment="1" applyProtection="1">
      <alignment horizontal="right"/>
    </xf>
    <xf numFmtId="0" fontId="6" fillId="0" borderId="26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40" fontId="26" fillId="0" borderId="27" xfId="0" applyNumberFormat="1" applyFont="1" applyBorder="1" applyAlignment="1" applyProtection="1">
      <alignment horizontal="center" vertical="center" wrapText="1"/>
    </xf>
    <xf numFmtId="40" fontId="26" fillId="0" borderId="17" xfId="0" applyNumberFormat="1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26" fillId="0" borderId="22" xfId="0" applyFont="1" applyBorder="1" applyAlignment="1" applyProtection="1">
      <alignment horizontal="center" vertical="center" wrapText="1"/>
    </xf>
    <xf numFmtId="0" fontId="26" fillId="0" borderId="1" xfId="0" applyFont="1" applyBorder="1" applyAlignment="1" applyProtection="1">
      <alignment horizontal="center" vertical="center" wrapText="1"/>
    </xf>
    <xf numFmtId="2" fontId="26" fillId="0" borderId="22" xfId="0" applyNumberFormat="1" applyFont="1" applyBorder="1" applyAlignment="1" applyProtection="1">
      <alignment horizontal="center" vertical="center" wrapText="1"/>
    </xf>
    <xf numFmtId="2" fontId="26" fillId="0" borderId="1" xfId="0" applyNumberFormat="1" applyFont="1" applyBorder="1" applyAlignment="1" applyProtection="1">
      <alignment horizontal="center" vertical="center" wrapText="1"/>
    </xf>
    <xf numFmtId="0" fontId="26" fillId="0" borderId="3" xfId="0" applyFont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26" fillId="0" borderId="21" xfId="0" applyFont="1" applyBorder="1" applyAlignment="1" applyProtection="1">
      <alignment horizontal="center" vertical="center" wrapText="1"/>
    </xf>
    <xf numFmtId="0" fontId="26" fillId="0" borderId="15" xfId="0" applyFont="1" applyBorder="1" applyAlignment="1" applyProtection="1">
      <alignment horizontal="center" vertical="center" wrapText="1"/>
    </xf>
    <xf numFmtId="0" fontId="26" fillId="0" borderId="2" xfId="0" applyFont="1" applyBorder="1" applyAlignment="1" applyProtection="1">
      <alignment horizontal="center" vertical="center" wrapText="1"/>
    </xf>
    <xf numFmtId="2" fontId="26" fillId="0" borderId="55" xfId="0" applyNumberFormat="1" applyFont="1" applyBorder="1" applyAlignment="1" applyProtection="1">
      <alignment horizontal="center" vertical="distributed" wrapText="1"/>
    </xf>
    <xf numFmtId="2" fontId="28" fillId="0" borderId="24" xfId="0" applyNumberFormat="1" applyFont="1" applyBorder="1" applyAlignment="1" applyProtection="1">
      <alignment horizontal="center" vertical="distributed" wrapText="1"/>
    </xf>
    <xf numFmtId="2" fontId="28" fillId="0" borderId="56" xfId="0" applyNumberFormat="1" applyFont="1" applyBorder="1" applyAlignment="1" applyProtection="1">
      <alignment horizontal="center" vertical="distributed" wrapText="1"/>
    </xf>
    <xf numFmtId="40" fontId="12" fillId="0" borderId="25" xfId="2" applyNumberFormat="1" applyFont="1" applyBorder="1" applyAlignment="1" applyProtection="1">
      <alignment horizontal="left" vertical="center" wrapText="1"/>
    </xf>
    <xf numFmtId="40" fontId="12" fillId="0" borderId="0" xfId="2" applyNumberFormat="1" applyFont="1" applyBorder="1" applyAlignment="1" applyProtection="1">
      <alignment horizontal="left" vertical="center" wrapText="1"/>
    </xf>
    <xf numFmtId="0" fontId="3" fillId="5" borderId="45" xfId="0" applyFont="1" applyFill="1" applyBorder="1" applyAlignment="1" applyProtection="1">
      <alignment horizontal="center" vertical="center"/>
      <protection locked="0"/>
    </xf>
    <xf numFmtId="0" fontId="3" fillId="5" borderId="46" xfId="0" applyFont="1" applyFill="1" applyBorder="1" applyAlignment="1" applyProtection="1">
      <alignment horizontal="center" vertical="center"/>
      <protection locked="0"/>
    </xf>
    <xf numFmtId="0" fontId="15" fillId="0" borderId="24" xfId="0" applyFont="1" applyBorder="1" applyAlignment="1" applyProtection="1">
      <alignment vertical="center" wrapText="1"/>
      <protection locked="0"/>
    </xf>
    <xf numFmtId="0" fontId="25" fillId="0" borderId="24" xfId="0" applyFont="1" applyBorder="1" applyAlignment="1" applyProtection="1">
      <alignment vertical="center"/>
      <protection locked="0"/>
    </xf>
    <xf numFmtId="0" fontId="25" fillId="0" borderId="47" xfId="0" applyFont="1" applyBorder="1" applyAlignment="1" applyProtection="1">
      <alignment vertical="center"/>
      <protection locked="0"/>
    </xf>
    <xf numFmtId="0" fontId="7" fillId="2" borderId="43" xfId="0" applyFont="1" applyFill="1" applyBorder="1" applyAlignment="1" applyProtection="1">
      <alignment horizontal="center" vertical="center"/>
      <protection locked="0"/>
    </xf>
    <xf numFmtId="0" fontId="7" fillId="2" borderId="44" xfId="0" applyFont="1" applyFill="1" applyBorder="1" applyAlignment="1" applyProtection="1">
      <alignment horizontal="center" vertical="center"/>
      <protection locked="0"/>
    </xf>
    <xf numFmtId="0" fontId="15" fillId="0" borderId="24" xfId="0" applyFont="1" applyBorder="1" applyAlignment="1" applyProtection="1">
      <alignment vertical="center" shrinkToFit="1"/>
      <protection locked="0"/>
    </xf>
    <xf numFmtId="0" fontId="15" fillId="0" borderId="47" xfId="0" applyFont="1" applyBorder="1" applyAlignment="1" applyProtection="1">
      <alignment vertical="center" shrinkToFit="1"/>
      <protection locked="0"/>
    </xf>
    <xf numFmtId="0" fontId="15" fillId="0" borderId="24" xfId="0" applyFont="1" applyBorder="1" applyAlignment="1" applyProtection="1">
      <alignment vertical="center"/>
      <protection locked="0"/>
    </xf>
    <xf numFmtId="0" fontId="31" fillId="0" borderId="0" xfId="0" applyFont="1" applyAlignment="1" applyProtection="1">
      <alignment horizontal="center" vertical="center" wrapText="1"/>
    </xf>
    <xf numFmtId="0" fontId="31" fillId="0" borderId="16" xfId="0" applyFont="1" applyBorder="1" applyAlignment="1" applyProtection="1">
      <alignment horizontal="center" vertical="center" wrapText="1"/>
    </xf>
    <xf numFmtId="0" fontId="4" fillId="4" borderId="45" xfId="0" applyFont="1" applyFill="1" applyBorder="1" applyAlignment="1" applyProtection="1">
      <alignment horizontal="center" vertical="center"/>
    </xf>
    <xf numFmtId="0" fontId="4" fillId="4" borderId="25" xfId="0" applyFont="1" applyFill="1" applyBorder="1" applyAlignment="1" applyProtection="1">
      <alignment horizontal="center" vertical="center"/>
    </xf>
    <xf numFmtId="0" fontId="4" fillId="4" borderId="46" xfId="0" applyFont="1" applyFill="1" applyBorder="1" applyAlignment="1" applyProtection="1">
      <alignment horizontal="center" vertical="center"/>
    </xf>
    <xf numFmtId="0" fontId="3" fillId="7" borderId="49" xfId="0" applyFont="1" applyFill="1" applyBorder="1" applyAlignment="1" applyProtection="1">
      <alignment horizontal="center" vertical="center"/>
      <protection locked="0"/>
    </xf>
    <xf numFmtId="0" fontId="40" fillId="0" borderId="50" xfId="0" applyFont="1" applyBorder="1" applyAlignment="1" applyProtection="1">
      <alignment horizontal="center" vertical="center"/>
      <protection locked="0"/>
    </xf>
    <xf numFmtId="0" fontId="4" fillId="4" borderId="43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0" fontId="4" fillId="4" borderId="44" xfId="0" applyFont="1" applyFill="1" applyBorder="1" applyAlignment="1" applyProtection="1">
      <alignment horizontal="center" vertical="center"/>
    </xf>
    <xf numFmtId="0" fontId="32" fillId="0" borderId="24" xfId="2" applyFont="1" applyBorder="1" applyAlignment="1" applyProtection="1">
      <alignment vertical="center"/>
      <protection locked="0"/>
    </xf>
    <xf numFmtId="0" fontId="16" fillId="0" borderId="38" xfId="2" applyFont="1" applyBorder="1" applyAlignment="1" applyProtection="1">
      <alignment horizontal="center" vertical="center"/>
    </xf>
    <xf numFmtId="0" fontId="16" fillId="0" borderId="23" xfId="2" applyFont="1" applyBorder="1" applyAlignment="1" applyProtection="1">
      <alignment horizontal="center" vertical="center"/>
    </xf>
    <xf numFmtId="0" fontId="16" fillId="0" borderId="39" xfId="2" applyFont="1" applyBorder="1" applyAlignment="1" applyProtection="1">
      <alignment horizontal="center" vertical="center"/>
    </xf>
    <xf numFmtId="0" fontId="44" fillId="2" borderId="43" xfId="2" applyFont="1" applyFill="1" applyBorder="1" applyAlignment="1" applyProtection="1">
      <alignment horizontal="center" vertical="center"/>
      <protection locked="0"/>
    </xf>
    <xf numFmtId="0" fontId="44" fillId="2" borderId="44" xfId="2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40" fontId="15" fillId="0" borderId="24" xfId="0" applyNumberFormat="1" applyFont="1" applyBorder="1" applyAlignment="1" applyProtection="1">
      <alignment vertical="center"/>
      <protection locked="0"/>
    </xf>
    <xf numFmtId="40" fontId="14" fillId="0" borderId="43" xfId="0" applyNumberFormat="1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44" xfId="0" applyFont="1" applyBorder="1" applyAlignment="1" applyProtection="1">
      <alignment horizontal="center" vertical="center"/>
    </xf>
    <xf numFmtId="0" fontId="44" fillId="2" borderId="38" xfId="2" applyFont="1" applyFill="1" applyBorder="1" applyAlignment="1" applyProtection="1">
      <alignment horizontal="center" vertical="center"/>
      <protection locked="0"/>
    </xf>
    <xf numFmtId="0" fontId="44" fillId="2" borderId="39" xfId="2" applyFont="1" applyFill="1" applyBorder="1" applyAlignment="1" applyProtection="1">
      <alignment horizontal="center" vertical="center"/>
      <protection locked="0"/>
    </xf>
    <xf numFmtId="0" fontId="13" fillId="0" borderId="48" xfId="0" applyFont="1" applyBorder="1" applyAlignment="1" applyProtection="1">
      <alignment horizontal="left" vertical="center"/>
      <protection locked="0"/>
    </xf>
    <xf numFmtId="0" fontId="13" fillId="0" borderId="24" xfId="0" applyFont="1" applyBorder="1" applyAlignment="1" applyProtection="1">
      <alignment horizontal="left" vertical="center"/>
      <protection locked="0"/>
    </xf>
    <xf numFmtId="0" fontId="13" fillId="0" borderId="47" xfId="0" applyFont="1" applyBorder="1" applyAlignment="1" applyProtection="1">
      <alignment horizontal="left" vertical="center"/>
      <protection locked="0"/>
    </xf>
    <xf numFmtId="0" fontId="15" fillId="0" borderId="23" xfId="0" applyFont="1" applyBorder="1" applyAlignment="1" applyProtection="1">
      <alignment vertical="center"/>
      <protection locked="0"/>
    </xf>
    <xf numFmtId="0" fontId="25" fillId="0" borderId="23" xfId="0" applyFont="1" applyBorder="1" applyAlignment="1" applyProtection="1">
      <alignment vertical="center"/>
      <protection locked="0"/>
    </xf>
    <xf numFmtId="0" fontId="25" fillId="0" borderId="39" xfId="0" applyFont="1" applyBorder="1" applyAlignment="1" applyProtection="1">
      <alignment vertical="center"/>
      <protection locked="0"/>
    </xf>
    <xf numFmtId="0" fontId="19" fillId="0" borderId="24" xfId="0" applyFont="1" applyBorder="1" applyAlignment="1" applyProtection="1">
      <alignment horizontal="left" vertical="center"/>
      <protection locked="0"/>
    </xf>
    <xf numFmtId="0" fontId="19" fillId="0" borderId="47" xfId="0" applyFont="1" applyBorder="1" applyAlignment="1" applyProtection="1">
      <alignment horizontal="left" vertical="center"/>
      <protection locked="0"/>
    </xf>
    <xf numFmtId="0" fontId="22" fillId="0" borderId="23" xfId="0" applyFont="1" applyBorder="1" applyAlignment="1" applyProtection="1">
      <alignment horizontal="left" vertical="center"/>
    </xf>
    <xf numFmtId="0" fontId="26" fillId="0" borderId="19" xfId="0" applyFont="1" applyBorder="1" applyAlignment="1" applyProtection="1">
      <alignment horizontal="center" vertical="center" wrapText="1"/>
    </xf>
    <xf numFmtId="0" fontId="26" fillId="0" borderId="42" xfId="0" applyFont="1" applyBorder="1" applyAlignment="1" applyProtection="1">
      <alignment horizontal="center" vertical="center" wrapText="1"/>
    </xf>
    <xf numFmtId="0" fontId="26" fillId="0" borderId="20" xfId="0" applyFont="1" applyBorder="1" applyAlignment="1" applyProtection="1">
      <alignment horizontal="center" vertical="center" wrapText="1"/>
    </xf>
    <xf numFmtId="0" fontId="26" fillId="0" borderId="18" xfId="0" applyFont="1" applyBorder="1" applyAlignment="1" applyProtection="1">
      <alignment horizontal="center" vertical="center" wrapText="1"/>
    </xf>
    <xf numFmtId="40" fontId="14" fillId="0" borderId="0" xfId="0" applyNumberFormat="1" applyFont="1" applyBorder="1" applyAlignment="1" applyProtection="1">
      <alignment horizontal="center" vertical="center"/>
    </xf>
    <xf numFmtId="40" fontId="14" fillId="0" borderId="44" xfId="0" applyNumberFormat="1" applyFont="1" applyBorder="1" applyAlignment="1" applyProtection="1">
      <alignment horizontal="center" vertical="center"/>
    </xf>
    <xf numFmtId="0" fontId="17" fillId="2" borderId="38" xfId="2" applyFont="1" applyFill="1" applyBorder="1" applyAlignment="1" applyProtection="1">
      <alignment horizontal="center" vertical="center"/>
      <protection locked="0"/>
    </xf>
    <xf numFmtId="0" fontId="17" fillId="2" borderId="39" xfId="2" applyFont="1" applyFill="1" applyBorder="1" applyAlignment="1" applyProtection="1">
      <alignment horizontal="center" vertical="center"/>
      <protection locked="0"/>
    </xf>
    <xf numFmtId="0" fontId="33" fillId="0" borderId="45" xfId="0" applyFont="1" applyBorder="1" applyAlignment="1" applyProtection="1">
      <alignment horizontal="center" vertical="center"/>
    </xf>
    <xf numFmtId="0" fontId="33" fillId="0" borderId="25" xfId="0" applyFont="1" applyBorder="1" applyAlignment="1" applyProtection="1">
      <alignment horizontal="center" vertical="center"/>
    </xf>
    <xf numFmtId="0" fontId="33" fillId="0" borderId="46" xfId="0" applyFont="1" applyBorder="1" applyAlignment="1" applyProtection="1">
      <alignment horizontal="center" vertical="center"/>
    </xf>
    <xf numFmtId="0" fontId="7" fillId="0" borderId="43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44" xfId="0" applyFont="1" applyBorder="1" applyAlignment="1" applyProtection="1">
      <alignment horizontal="center" vertical="center"/>
    </xf>
    <xf numFmtId="0" fontId="41" fillId="0" borderId="38" xfId="2" applyFont="1" applyBorder="1" applyAlignment="1" applyProtection="1">
      <alignment horizontal="center" vertical="center"/>
    </xf>
    <xf numFmtId="0" fontId="41" fillId="0" borderId="23" xfId="2" applyFont="1" applyBorder="1" applyAlignment="1" applyProtection="1">
      <alignment horizontal="center" vertical="center"/>
    </xf>
    <xf numFmtId="0" fontId="41" fillId="0" borderId="39" xfId="2" applyFont="1" applyBorder="1" applyAlignment="1" applyProtection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EFF6EA"/>
      <color rgb="FFFFFFCC"/>
      <color rgb="FFFFFF99"/>
      <color rgb="FF0000CC"/>
      <color rgb="FFCC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20953</xdr:colOff>
      <xdr:row>0</xdr:row>
      <xdr:rowOff>34823</xdr:rowOff>
    </xdr:from>
    <xdr:to>
      <xdr:col>2</xdr:col>
      <xdr:colOff>2445411</xdr:colOff>
      <xdr:row>2</xdr:row>
      <xdr:rowOff>300567</xdr:rowOff>
    </xdr:to>
    <xdr:pic>
      <xdr:nvPicPr>
        <xdr:cNvPr id="2" name="Picture 5" descr="AFC Log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3" y="34823"/>
          <a:ext cx="3434108" cy="955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3385039</xdr:colOff>
      <xdr:row>118</xdr:row>
      <xdr:rowOff>110373</xdr:rowOff>
    </xdr:from>
    <xdr:to>
      <xdr:col>6</xdr:col>
      <xdr:colOff>297990</xdr:colOff>
      <xdr:row>121</xdr:row>
      <xdr:rowOff>156063</xdr:rowOff>
    </xdr:to>
    <xdr:pic>
      <xdr:nvPicPr>
        <xdr:cNvPr id="4" name="Picture 6" descr="AFC Log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4866" y="9884488"/>
          <a:ext cx="2587653" cy="785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3642510</xdr:colOff>
      <xdr:row>30</xdr:row>
      <xdr:rowOff>61859</xdr:rowOff>
    </xdr:from>
    <xdr:to>
      <xdr:col>2</xdr:col>
      <xdr:colOff>3768860</xdr:colOff>
      <xdr:row>30</xdr:row>
      <xdr:rowOff>170995</xdr:rowOff>
    </xdr:to>
    <xdr:sp macro="" textlink="">
      <xdr:nvSpPr>
        <xdr:cNvPr id="9" name="5-Point Star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 bwMode="auto">
        <a:xfrm rot="20534333">
          <a:off x="4690260" y="3357509"/>
          <a:ext cx="126350" cy="109136"/>
        </a:xfrm>
        <a:prstGeom prst="star5">
          <a:avLst>
            <a:gd name="adj" fmla="val 17899"/>
            <a:gd name="hf" fmla="val 105146"/>
            <a:gd name="vf" fmla="val 110557"/>
          </a:avLst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3650570</xdr:colOff>
      <xdr:row>31</xdr:row>
      <xdr:rowOff>56730</xdr:rowOff>
    </xdr:from>
    <xdr:to>
      <xdr:col>2</xdr:col>
      <xdr:colOff>3776920</xdr:colOff>
      <xdr:row>31</xdr:row>
      <xdr:rowOff>165866</xdr:rowOff>
    </xdr:to>
    <xdr:sp macro="" textlink="">
      <xdr:nvSpPr>
        <xdr:cNvPr id="10" name="5-Point Star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/>
      </xdr:nvSpPr>
      <xdr:spPr bwMode="auto">
        <a:xfrm rot="20534333">
          <a:off x="4698320" y="3666705"/>
          <a:ext cx="126350" cy="109136"/>
        </a:xfrm>
        <a:prstGeom prst="star5">
          <a:avLst>
            <a:gd name="adj" fmla="val 17899"/>
            <a:gd name="hf" fmla="val 105146"/>
            <a:gd name="vf" fmla="val 110557"/>
          </a:avLst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3196918</xdr:colOff>
      <xdr:row>32</xdr:row>
      <xdr:rowOff>119475</xdr:rowOff>
    </xdr:from>
    <xdr:to>
      <xdr:col>2</xdr:col>
      <xdr:colOff>3435751</xdr:colOff>
      <xdr:row>32</xdr:row>
      <xdr:rowOff>323489</xdr:rowOff>
    </xdr:to>
    <xdr:sp macro="" textlink="">
      <xdr:nvSpPr>
        <xdr:cNvPr id="22" name="5-Point Star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/>
      </xdr:nvSpPr>
      <xdr:spPr bwMode="auto">
        <a:xfrm rot="20534333">
          <a:off x="4156745" y="8933763"/>
          <a:ext cx="238833" cy="204014"/>
        </a:xfrm>
        <a:prstGeom prst="star5">
          <a:avLst>
            <a:gd name="adj" fmla="val 17899"/>
            <a:gd name="hf" fmla="val 105146"/>
            <a:gd name="vf" fmla="val 110557"/>
          </a:avLst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3640833</xdr:colOff>
      <xdr:row>35</xdr:row>
      <xdr:rowOff>119456</xdr:rowOff>
    </xdr:from>
    <xdr:to>
      <xdr:col>2</xdr:col>
      <xdr:colOff>3771059</xdr:colOff>
      <xdr:row>35</xdr:row>
      <xdr:rowOff>228592</xdr:rowOff>
    </xdr:to>
    <xdr:sp macro="" textlink="">
      <xdr:nvSpPr>
        <xdr:cNvPr id="25" name="5-Point Star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/>
      </xdr:nvSpPr>
      <xdr:spPr bwMode="auto">
        <a:xfrm rot="20534333">
          <a:off x="4688583" y="4358081"/>
          <a:ext cx="130226" cy="109136"/>
        </a:xfrm>
        <a:prstGeom prst="star5">
          <a:avLst>
            <a:gd name="adj" fmla="val 17899"/>
            <a:gd name="hf" fmla="val 105146"/>
            <a:gd name="vf" fmla="val 110557"/>
          </a:avLst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3650825</xdr:colOff>
      <xdr:row>68</xdr:row>
      <xdr:rowOff>22658</xdr:rowOff>
    </xdr:from>
    <xdr:to>
      <xdr:col>2</xdr:col>
      <xdr:colOff>3777175</xdr:colOff>
      <xdr:row>68</xdr:row>
      <xdr:rowOff>131794</xdr:rowOff>
    </xdr:to>
    <xdr:sp macro="" textlink="">
      <xdr:nvSpPr>
        <xdr:cNvPr id="28" name="5-Point Star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/>
      </xdr:nvSpPr>
      <xdr:spPr bwMode="auto">
        <a:xfrm rot="20534333">
          <a:off x="4698575" y="7395008"/>
          <a:ext cx="126350" cy="109136"/>
        </a:xfrm>
        <a:prstGeom prst="star5">
          <a:avLst>
            <a:gd name="adj" fmla="val 17899"/>
            <a:gd name="hf" fmla="val 105146"/>
            <a:gd name="vf" fmla="val 110557"/>
          </a:avLst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3644231</xdr:colOff>
      <xdr:row>69</xdr:row>
      <xdr:rowOff>27297</xdr:rowOff>
    </xdr:from>
    <xdr:to>
      <xdr:col>2</xdr:col>
      <xdr:colOff>3770581</xdr:colOff>
      <xdr:row>69</xdr:row>
      <xdr:rowOff>136433</xdr:rowOff>
    </xdr:to>
    <xdr:sp macro="" textlink="">
      <xdr:nvSpPr>
        <xdr:cNvPr id="29" name="5-Point Star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/>
      </xdr:nvSpPr>
      <xdr:spPr bwMode="auto">
        <a:xfrm rot="20534333">
          <a:off x="4691981" y="7656822"/>
          <a:ext cx="126350" cy="109136"/>
        </a:xfrm>
        <a:prstGeom prst="star5">
          <a:avLst>
            <a:gd name="adj" fmla="val 17899"/>
            <a:gd name="hf" fmla="val 105146"/>
            <a:gd name="vf" fmla="val 110557"/>
          </a:avLst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19</xdr:col>
      <xdr:colOff>117231</xdr:colOff>
      <xdr:row>119</xdr:row>
      <xdr:rowOff>78262</xdr:rowOff>
    </xdr:from>
    <xdr:to>
      <xdr:col>20</xdr:col>
      <xdr:colOff>547645</xdr:colOff>
      <xdr:row>120</xdr:row>
      <xdr:rowOff>90467</xdr:rowOff>
    </xdr:to>
    <xdr:pic>
      <xdr:nvPicPr>
        <xdr:cNvPr id="18" name="Picture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80781" y="33730087"/>
          <a:ext cx="1135264" cy="259855"/>
        </a:xfrm>
        <a:prstGeom prst="rect">
          <a:avLst/>
        </a:prstGeom>
      </xdr:spPr>
    </xdr:pic>
    <xdr:clientData/>
  </xdr:twoCellAnchor>
  <xdr:twoCellAnchor editAs="oneCell">
    <xdr:from>
      <xdr:col>19</xdr:col>
      <xdr:colOff>200587</xdr:colOff>
      <xdr:row>120</xdr:row>
      <xdr:rowOff>81140</xdr:rowOff>
    </xdr:from>
    <xdr:to>
      <xdr:col>20</xdr:col>
      <xdr:colOff>400050</xdr:colOff>
      <xdr:row>121</xdr:row>
      <xdr:rowOff>61637</xdr:rowOff>
    </xdr:to>
    <xdr:pic>
      <xdr:nvPicPr>
        <xdr:cNvPr id="19" name="Picture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64137" y="33980615"/>
          <a:ext cx="904313" cy="228147"/>
        </a:xfrm>
        <a:prstGeom prst="rect">
          <a:avLst/>
        </a:prstGeom>
      </xdr:spPr>
    </xdr:pic>
    <xdr:clientData/>
  </xdr:twoCellAnchor>
  <xdr:twoCellAnchor editAs="oneCell">
    <xdr:from>
      <xdr:col>19</xdr:col>
      <xdr:colOff>54405</xdr:colOff>
      <xdr:row>118</xdr:row>
      <xdr:rowOff>27340</xdr:rowOff>
    </xdr:from>
    <xdr:to>
      <xdr:col>20</xdr:col>
      <xdr:colOff>643298</xdr:colOff>
      <xdr:row>119</xdr:row>
      <xdr:rowOff>101537</xdr:rowOff>
    </xdr:to>
    <xdr:pic>
      <xdr:nvPicPr>
        <xdr:cNvPr id="26" name="Picture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28770" y="9801455"/>
          <a:ext cx="1287882" cy="315985"/>
        </a:xfrm>
        <a:prstGeom prst="rect">
          <a:avLst/>
        </a:prstGeom>
      </xdr:spPr>
    </xdr:pic>
    <xdr:clientData/>
  </xdr:twoCellAnchor>
  <xdr:twoCellAnchor>
    <xdr:from>
      <xdr:col>2</xdr:col>
      <xdr:colOff>3086385</xdr:colOff>
      <xdr:row>9</xdr:row>
      <xdr:rowOff>19990</xdr:rowOff>
    </xdr:from>
    <xdr:to>
      <xdr:col>2</xdr:col>
      <xdr:colOff>3388170</xdr:colOff>
      <xdr:row>9</xdr:row>
      <xdr:rowOff>297624</xdr:rowOff>
    </xdr:to>
    <xdr:sp macro="" textlink="">
      <xdr:nvSpPr>
        <xdr:cNvPr id="16" name="5-Point Star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/>
      </xdr:nvSpPr>
      <xdr:spPr bwMode="auto">
        <a:xfrm rot="20534333">
          <a:off x="4046212" y="1763798"/>
          <a:ext cx="301785" cy="277634"/>
        </a:xfrm>
        <a:prstGeom prst="star5">
          <a:avLst>
            <a:gd name="adj" fmla="val 17899"/>
            <a:gd name="hf" fmla="val 105146"/>
            <a:gd name="vf" fmla="val 110557"/>
          </a:avLst>
        </a:prstGeom>
        <a:solidFill>
          <a:srgbClr val="FF0000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8100000" algn="tr" rotWithShape="0">
            <a:schemeClr val="tx1">
              <a:alpha val="40000"/>
            </a:schemeClr>
          </a:outerShdw>
        </a:effectLst>
        <a:scene3d>
          <a:camera prst="orthographicFront"/>
          <a:lightRig rig="threePt" dir="t"/>
        </a:scene3d>
        <a:sp3d prstMaterial="metal"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3641045</xdr:colOff>
      <xdr:row>41</xdr:row>
      <xdr:rowOff>117964</xdr:rowOff>
    </xdr:from>
    <xdr:to>
      <xdr:col>2</xdr:col>
      <xdr:colOff>3767395</xdr:colOff>
      <xdr:row>41</xdr:row>
      <xdr:rowOff>227869</xdr:rowOff>
    </xdr:to>
    <xdr:sp macro="" textlink="">
      <xdr:nvSpPr>
        <xdr:cNvPr id="17" name="5-Point Star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/>
      </xdr:nvSpPr>
      <xdr:spPr bwMode="auto">
        <a:xfrm rot="20534333">
          <a:off x="4688795" y="4670914"/>
          <a:ext cx="126350" cy="109905"/>
        </a:xfrm>
        <a:prstGeom prst="star5">
          <a:avLst>
            <a:gd name="adj" fmla="val 17899"/>
            <a:gd name="hf" fmla="val 105146"/>
            <a:gd name="vf" fmla="val 110557"/>
          </a:avLst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3632250</xdr:colOff>
      <xdr:row>42</xdr:row>
      <xdr:rowOff>128223</xdr:rowOff>
    </xdr:from>
    <xdr:to>
      <xdr:col>2</xdr:col>
      <xdr:colOff>3758600</xdr:colOff>
      <xdr:row>42</xdr:row>
      <xdr:rowOff>238128</xdr:rowOff>
    </xdr:to>
    <xdr:sp macro="" textlink="">
      <xdr:nvSpPr>
        <xdr:cNvPr id="20" name="5-Point Star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/>
      </xdr:nvSpPr>
      <xdr:spPr bwMode="auto">
        <a:xfrm rot="20534333">
          <a:off x="4680000" y="4995498"/>
          <a:ext cx="126350" cy="109905"/>
        </a:xfrm>
        <a:prstGeom prst="star5">
          <a:avLst>
            <a:gd name="adj" fmla="val 17899"/>
            <a:gd name="hf" fmla="val 105146"/>
            <a:gd name="vf" fmla="val 110557"/>
          </a:avLst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3647638</xdr:colOff>
      <xdr:row>43</xdr:row>
      <xdr:rowOff>45429</xdr:rowOff>
    </xdr:from>
    <xdr:to>
      <xdr:col>2</xdr:col>
      <xdr:colOff>3773988</xdr:colOff>
      <xdr:row>43</xdr:row>
      <xdr:rowOff>155334</xdr:rowOff>
    </xdr:to>
    <xdr:sp macro="" textlink="">
      <xdr:nvSpPr>
        <xdr:cNvPr id="21" name="5-Point Star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/>
      </xdr:nvSpPr>
      <xdr:spPr bwMode="auto">
        <a:xfrm rot="20534333">
          <a:off x="4695388" y="5227029"/>
          <a:ext cx="126350" cy="109905"/>
        </a:xfrm>
        <a:prstGeom prst="star5">
          <a:avLst>
            <a:gd name="adj" fmla="val 17899"/>
            <a:gd name="hf" fmla="val 105146"/>
            <a:gd name="vf" fmla="val 110557"/>
          </a:avLst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3653499</xdr:colOff>
      <xdr:row>44</xdr:row>
      <xdr:rowOff>36637</xdr:rowOff>
    </xdr:from>
    <xdr:to>
      <xdr:col>2</xdr:col>
      <xdr:colOff>3779849</xdr:colOff>
      <xdr:row>44</xdr:row>
      <xdr:rowOff>146542</xdr:rowOff>
    </xdr:to>
    <xdr:sp macro="" textlink="">
      <xdr:nvSpPr>
        <xdr:cNvPr id="27" name="5-Point Star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/>
      </xdr:nvSpPr>
      <xdr:spPr bwMode="auto">
        <a:xfrm rot="20534333">
          <a:off x="4701249" y="5475412"/>
          <a:ext cx="126350" cy="109905"/>
        </a:xfrm>
        <a:prstGeom prst="star5">
          <a:avLst>
            <a:gd name="adj" fmla="val 17899"/>
            <a:gd name="hf" fmla="val 105146"/>
            <a:gd name="vf" fmla="val 110557"/>
          </a:avLst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3649542</xdr:colOff>
      <xdr:row>50</xdr:row>
      <xdr:rowOff>33704</xdr:rowOff>
    </xdr:from>
    <xdr:to>
      <xdr:col>2</xdr:col>
      <xdr:colOff>3775892</xdr:colOff>
      <xdr:row>50</xdr:row>
      <xdr:rowOff>143609</xdr:rowOff>
    </xdr:to>
    <xdr:sp macro="" textlink="">
      <xdr:nvSpPr>
        <xdr:cNvPr id="30" name="5-Point Star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/>
      </xdr:nvSpPr>
      <xdr:spPr bwMode="auto">
        <a:xfrm rot="20534333">
          <a:off x="4697292" y="5729654"/>
          <a:ext cx="126350" cy="109905"/>
        </a:xfrm>
        <a:prstGeom prst="star5">
          <a:avLst>
            <a:gd name="adj" fmla="val 17899"/>
            <a:gd name="hf" fmla="val 105146"/>
            <a:gd name="vf" fmla="val 110557"/>
          </a:avLst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3653939</xdr:colOff>
      <xdr:row>13</xdr:row>
      <xdr:rowOff>45426</xdr:rowOff>
    </xdr:from>
    <xdr:to>
      <xdr:col>2</xdr:col>
      <xdr:colOff>3780289</xdr:colOff>
      <xdr:row>13</xdr:row>
      <xdr:rowOff>155331</xdr:rowOff>
    </xdr:to>
    <xdr:sp macro="" textlink="">
      <xdr:nvSpPr>
        <xdr:cNvPr id="32" name="5-Point Star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/>
      </xdr:nvSpPr>
      <xdr:spPr bwMode="auto">
        <a:xfrm rot="20534333">
          <a:off x="4701689" y="2398101"/>
          <a:ext cx="126350" cy="109905"/>
        </a:xfrm>
        <a:prstGeom prst="star5">
          <a:avLst>
            <a:gd name="adj" fmla="val 17899"/>
            <a:gd name="hf" fmla="val 105146"/>
            <a:gd name="vf" fmla="val 110557"/>
          </a:avLst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3645146</xdr:colOff>
      <xdr:row>14</xdr:row>
      <xdr:rowOff>36633</xdr:rowOff>
    </xdr:from>
    <xdr:to>
      <xdr:col>2</xdr:col>
      <xdr:colOff>3771496</xdr:colOff>
      <xdr:row>14</xdr:row>
      <xdr:rowOff>146538</xdr:rowOff>
    </xdr:to>
    <xdr:sp macro="" textlink="">
      <xdr:nvSpPr>
        <xdr:cNvPr id="33" name="5-Point Star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/>
      </xdr:nvSpPr>
      <xdr:spPr bwMode="auto">
        <a:xfrm rot="20534333">
          <a:off x="4692896" y="2703633"/>
          <a:ext cx="126350" cy="109905"/>
        </a:xfrm>
        <a:prstGeom prst="star5">
          <a:avLst>
            <a:gd name="adj" fmla="val 17899"/>
            <a:gd name="hf" fmla="val 105146"/>
            <a:gd name="vf" fmla="val 110557"/>
          </a:avLst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3649542</xdr:colOff>
      <xdr:row>51</xdr:row>
      <xdr:rowOff>52754</xdr:rowOff>
    </xdr:from>
    <xdr:to>
      <xdr:col>2</xdr:col>
      <xdr:colOff>3775892</xdr:colOff>
      <xdr:row>51</xdr:row>
      <xdr:rowOff>162659</xdr:rowOff>
    </xdr:to>
    <xdr:sp macro="" textlink="">
      <xdr:nvSpPr>
        <xdr:cNvPr id="36" name="5-Point Star 3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/>
      </xdr:nvSpPr>
      <xdr:spPr bwMode="auto">
        <a:xfrm rot="20534333">
          <a:off x="4697292" y="6063029"/>
          <a:ext cx="126350" cy="109905"/>
        </a:xfrm>
        <a:prstGeom prst="star5">
          <a:avLst>
            <a:gd name="adj" fmla="val 17899"/>
            <a:gd name="hf" fmla="val 105146"/>
            <a:gd name="vf" fmla="val 110557"/>
          </a:avLst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3653499</xdr:colOff>
      <xdr:row>45</xdr:row>
      <xdr:rowOff>36637</xdr:rowOff>
    </xdr:from>
    <xdr:to>
      <xdr:col>2</xdr:col>
      <xdr:colOff>3779849</xdr:colOff>
      <xdr:row>45</xdr:row>
      <xdr:rowOff>146542</xdr:rowOff>
    </xdr:to>
    <xdr:sp macro="" textlink="">
      <xdr:nvSpPr>
        <xdr:cNvPr id="24" name="5-Point Star 26">
          <a:extLst>
            <a:ext uri="{FF2B5EF4-FFF2-40B4-BE49-F238E27FC236}">
              <a16:creationId xmlns="" xmlns:a16="http://schemas.microsoft.com/office/drawing/2014/main" id="{57641769-AD5A-4EBE-BC15-87718B7DA2F4}"/>
            </a:ext>
          </a:extLst>
        </xdr:cNvPr>
        <xdr:cNvSpPr/>
      </xdr:nvSpPr>
      <xdr:spPr bwMode="auto">
        <a:xfrm rot="20534333">
          <a:off x="4701249" y="5513512"/>
          <a:ext cx="126350" cy="109905"/>
        </a:xfrm>
        <a:prstGeom prst="star5">
          <a:avLst>
            <a:gd name="adj" fmla="val 17899"/>
            <a:gd name="hf" fmla="val 105146"/>
            <a:gd name="vf" fmla="val 110557"/>
          </a:avLst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3653499</xdr:colOff>
      <xdr:row>46</xdr:row>
      <xdr:rowOff>36637</xdr:rowOff>
    </xdr:from>
    <xdr:to>
      <xdr:col>2</xdr:col>
      <xdr:colOff>3779849</xdr:colOff>
      <xdr:row>46</xdr:row>
      <xdr:rowOff>146542</xdr:rowOff>
    </xdr:to>
    <xdr:sp macro="" textlink="">
      <xdr:nvSpPr>
        <xdr:cNvPr id="31" name="5-Point Star 26">
          <a:extLst>
            <a:ext uri="{FF2B5EF4-FFF2-40B4-BE49-F238E27FC236}">
              <a16:creationId xmlns="" xmlns:a16="http://schemas.microsoft.com/office/drawing/2014/main" id="{5EBF0C4B-7B1E-4B99-B86D-404B2540FDBD}"/>
            </a:ext>
          </a:extLst>
        </xdr:cNvPr>
        <xdr:cNvSpPr/>
      </xdr:nvSpPr>
      <xdr:spPr bwMode="auto">
        <a:xfrm rot="20534333">
          <a:off x="4701249" y="5513512"/>
          <a:ext cx="126350" cy="109905"/>
        </a:xfrm>
        <a:prstGeom prst="star5">
          <a:avLst>
            <a:gd name="adj" fmla="val 17899"/>
            <a:gd name="hf" fmla="val 105146"/>
            <a:gd name="vf" fmla="val 110557"/>
          </a:avLst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3641044</xdr:colOff>
      <xdr:row>34</xdr:row>
      <xdr:rowOff>132931</xdr:rowOff>
    </xdr:from>
    <xdr:to>
      <xdr:col>2</xdr:col>
      <xdr:colOff>3767394</xdr:colOff>
      <xdr:row>34</xdr:row>
      <xdr:rowOff>242067</xdr:rowOff>
    </xdr:to>
    <xdr:sp macro="" textlink="">
      <xdr:nvSpPr>
        <xdr:cNvPr id="38" name="5-Point Star 9">
          <a:extLst>
            <a:ext uri="{FF2B5EF4-FFF2-40B4-BE49-F238E27FC236}">
              <a16:creationId xmlns="" xmlns:a16="http://schemas.microsoft.com/office/drawing/2014/main" id="{B3CBC573-1807-438F-9F16-40B46909E646}"/>
            </a:ext>
          </a:extLst>
        </xdr:cNvPr>
        <xdr:cNvSpPr/>
      </xdr:nvSpPr>
      <xdr:spPr bwMode="auto">
        <a:xfrm rot="20534333">
          <a:off x="4688794" y="4057231"/>
          <a:ext cx="126350" cy="109136"/>
        </a:xfrm>
        <a:prstGeom prst="star5">
          <a:avLst>
            <a:gd name="adj" fmla="val 17899"/>
            <a:gd name="hf" fmla="val 105146"/>
            <a:gd name="vf" fmla="val 110557"/>
          </a:avLst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3641044</xdr:colOff>
      <xdr:row>33</xdr:row>
      <xdr:rowOff>151981</xdr:rowOff>
    </xdr:from>
    <xdr:to>
      <xdr:col>2</xdr:col>
      <xdr:colOff>3767394</xdr:colOff>
      <xdr:row>33</xdr:row>
      <xdr:rowOff>261117</xdr:rowOff>
    </xdr:to>
    <xdr:sp macro="" textlink="">
      <xdr:nvSpPr>
        <xdr:cNvPr id="39" name="5-Point Star 9">
          <a:extLst>
            <a:ext uri="{FF2B5EF4-FFF2-40B4-BE49-F238E27FC236}">
              <a16:creationId xmlns="" xmlns:a16="http://schemas.microsoft.com/office/drawing/2014/main" id="{D60E6672-7F21-4F4D-BFDF-DE0C98F4C2D1}"/>
            </a:ext>
          </a:extLst>
        </xdr:cNvPr>
        <xdr:cNvSpPr/>
      </xdr:nvSpPr>
      <xdr:spPr bwMode="auto">
        <a:xfrm rot="20534333">
          <a:off x="4688794" y="3761956"/>
          <a:ext cx="126350" cy="109136"/>
        </a:xfrm>
        <a:prstGeom prst="star5">
          <a:avLst>
            <a:gd name="adj" fmla="val 17899"/>
            <a:gd name="hf" fmla="val 105146"/>
            <a:gd name="vf" fmla="val 110557"/>
          </a:avLst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3650825</xdr:colOff>
      <xdr:row>67</xdr:row>
      <xdr:rowOff>22658</xdr:rowOff>
    </xdr:from>
    <xdr:to>
      <xdr:col>2</xdr:col>
      <xdr:colOff>3777175</xdr:colOff>
      <xdr:row>67</xdr:row>
      <xdr:rowOff>131794</xdr:rowOff>
    </xdr:to>
    <xdr:sp macro="" textlink="">
      <xdr:nvSpPr>
        <xdr:cNvPr id="40" name="5-Point Star 27">
          <a:extLst>
            <a:ext uri="{FF2B5EF4-FFF2-40B4-BE49-F238E27FC236}">
              <a16:creationId xmlns="" xmlns:a16="http://schemas.microsoft.com/office/drawing/2014/main" id="{F345E25C-08E3-4859-8BAF-59950E4BECD5}"/>
            </a:ext>
          </a:extLst>
        </xdr:cNvPr>
        <xdr:cNvSpPr/>
      </xdr:nvSpPr>
      <xdr:spPr bwMode="auto">
        <a:xfrm rot="20534333">
          <a:off x="4698575" y="9042833"/>
          <a:ext cx="126350" cy="109136"/>
        </a:xfrm>
        <a:prstGeom prst="star5">
          <a:avLst>
            <a:gd name="adj" fmla="val 17899"/>
            <a:gd name="hf" fmla="val 105146"/>
            <a:gd name="vf" fmla="val 110557"/>
          </a:avLst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2</xdr:col>
      <xdr:colOff>42333</xdr:colOff>
      <xdr:row>118</xdr:row>
      <xdr:rowOff>95250</xdr:rowOff>
    </xdr:from>
    <xdr:to>
      <xdr:col>2</xdr:col>
      <xdr:colOff>3422578</xdr:colOff>
      <xdr:row>121</xdr:row>
      <xdr:rowOff>95249</xdr:rowOff>
    </xdr:to>
    <xdr:pic>
      <xdr:nvPicPr>
        <xdr:cNvPr id="35" name="Picture 34">
          <a:extLst>
            <a:ext uri="{FF2B5EF4-FFF2-40B4-BE49-F238E27FC236}">
              <a16:creationId xmlns="" xmlns:a16="http://schemas.microsoft.com/office/drawing/2014/main" id="{8D420993-E78B-45E9-B9B6-AC01A6D0EB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0083" y="13472583"/>
          <a:ext cx="3380245" cy="730249"/>
        </a:xfrm>
        <a:prstGeom prst="rect">
          <a:avLst/>
        </a:prstGeom>
      </xdr:spPr>
    </xdr:pic>
    <xdr:clientData/>
  </xdr:twoCellAnchor>
  <xdr:twoCellAnchor editAs="oneCell">
    <xdr:from>
      <xdr:col>17</xdr:col>
      <xdr:colOff>52916</xdr:colOff>
      <xdr:row>121</xdr:row>
      <xdr:rowOff>148167</xdr:rowOff>
    </xdr:from>
    <xdr:to>
      <xdr:col>21</xdr:col>
      <xdr:colOff>670911</xdr:colOff>
      <xdr:row>124</xdr:row>
      <xdr:rowOff>148166</xdr:rowOff>
    </xdr:to>
    <xdr:pic>
      <xdr:nvPicPr>
        <xdr:cNvPr id="34" name="Picture 33">
          <a:extLst>
            <a:ext uri="{FF2B5EF4-FFF2-40B4-BE49-F238E27FC236}">
              <a16:creationId xmlns="" xmlns:a16="http://schemas.microsoft.com/office/drawing/2014/main" id="{3F6B21F8-B493-402F-9C03-13BDA138C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56583" y="14255750"/>
          <a:ext cx="2808745" cy="730249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  <xdr:twoCellAnchor editAs="oneCell">
    <xdr:from>
      <xdr:col>2</xdr:col>
      <xdr:colOff>2571750</xdr:colOff>
      <xdr:row>133</xdr:row>
      <xdr:rowOff>52916</xdr:rowOff>
    </xdr:from>
    <xdr:to>
      <xdr:col>3</xdr:col>
      <xdr:colOff>624417</xdr:colOff>
      <xdr:row>133</xdr:row>
      <xdr:rowOff>1905000</xdr:rowOff>
    </xdr:to>
    <xdr:pic>
      <xdr:nvPicPr>
        <xdr:cNvPr id="37" name="Picture 36">
          <a:extLst>
            <a:ext uri="{FF2B5EF4-FFF2-40B4-BE49-F238E27FC236}">
              <a16:creationId xmlns="" xmlns:a16="http://schemas.microsoft.com/office/drawing/2014/main" id="{241EE966-2149-49A4-8BA9-92A2C8A3D6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17144999"/>
          <a:ext cx="1852084" cy="1852084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52916</xdr:colOff>
      <xdr:row>133</xdr:row>
      <xdr:rowOff>42334</xdr:rowOff>
    </xdr:from>
    <xdr:to>
      <xdr:col>2</xdr:col>
      <xdr:colOff>878415</xdr:colOff>
      <xdr:row>133</xdr:row>
      <xdr:rowOff>1873250</xdr:rowOff>
    </xdr:to>
    <xdr:pic>
      <xdr:nvPicPr>
        <xdr:cNvPr id="41" name="Picture 40">
          <a:extLst>
            <a:ext uri="{FF2B5EF4-FFF2-40B4-BE49-F238E27FC236}">
              <a16:creationId xmlns="" xmlns:a16="http://schemas.microsoft.com/office/drawing/2014/main" id="{17C7C35F-5251-4FC9-A6BF-40DBC8F73B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17134417"/>
          <a:ext cx="1830916" cy="1830916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Bowen@alphafoodsco.com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KFries@alphafoodsco.com" TargetMode="External"/><Relationship Id="rId1" Type="http://schemas.openxmlformats.org/officeDocument/2006/relationships/hyperlink" Target="mailto:mbowen@alphafoodsco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John@barryfoodsales.com" TargetMode="External"/><Relationship Id="rId4" Type="http://schemas.openxmlformats.org/officeDocument/2006/relationships/hyperlink" Target="mailto:Christa@barryfoodsale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FC136"/>
  <sheetViews>
    <sheetView showGridLines="0" tabSelected="1" view="pageBreakPreview" zoomScale="90" zoomScaleNormal="100" zoomScaleSheetLayoutView="90" workbookViewId="0">
      <selection activeCell="D1" sqref="D1:H4"/>
    </sheetView>
  </sheetViews>
  <sheetFormatPr defaultColWidth="0" defaultRowHeight="14.25"/>
  <cols>
    <col min="1" max="1" width="0.5703125" style="3" customWidth="1"/>
    <col min="2" max="2" width="15.140625" style="4" customWidth="1"/>
    <col min="3" max="3" width="57" style="3" customWidth="1"/>
    <col min="4" max="4" width="10.28515625" style="3" customWidth="1"/>
    <col min="5" max="5" width="8.28515625" style="12" customWidth="1"/>
    <col min="6" max="6" width="9.5703125" style="12" customWidth="1"/>
    <col min="7" max="7" width="12" style="12" customWidth="1"/>
    <col min="8" max="8" width="10.7109375" style="3" customWidth="1"/>
    <col min="9" max="9" width="10" style="3" customWidth="1"/>
    <col min="10" max="10" width="2.7109375" style="3" customWidth="1"/>
    <col min="11" max="11" width="8.5703125" style="3" customWidth="1"/>
    <col min="12" max="12" width="3.42578125" style="3" customWidth="1"/>
    <col min="13" max="13" width="10.42578125" style="3" customWidth="1"/>
    <col min="14" max="14" width="2.7109375" style="3" customWidth="1"/>
    <col min="15" max="15" width="8.28515625" style="12" customWidth="1"/>
    <col min="16" max="16" width="2.7109375" style="3" customWidth="1"/>
    <col min="17" max="17" width="13.42578125" style="13" customWidth="1"/>
    <col min="18" max="18" width="11.5703125" style="5" customWidth="1"/>
    <col min="19" max="19" width="17.5703125" style="6" hidden="1" customWidth="1"/>
    <col min="20" max="21" width="10.5703125" style="136" customWidth="1"/>
    <col min="22" max="22" width="11" style="136" customWidth="1"/>
    <col min="23" max="23" width="0.85546875" style="3" customWidth="1"/>
    <col min="24" max="16382" width="11" style="14" hidden="1" customWidth="1"/>
    <col min="16383" max="16383" width="2" style="14" hidden="1" customWidth="1"/>
    <col min="16384" max="16384" width="8.28515625" style="14" hidden="1" customWidth="1"/>
  </cols>
  <sheetData>
    <row r="1" spans="1:34" ht="27" customHeight="1">
      <c r="B1" s="131"/>
      <c r="C1" s="131"/>
      <c r="D1" s="372" t="s">
        <v>350</v>
      </c>
      <c r="E1" s="372"/>
      <c r="F1" s="372"/>
      <c r="G1" s="372"/>
      <c r="H1" s="372"/>
      <c r="I1" s="179" t="s">
        <v>261</v>
      </c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4"/>
      <c r="V1" s="14"/>
      <c r="W1" s="14"/>
    </row>
    <row r="2" spans="1:34" ht="27" customHeight="1" thickBot="1">
      <c r="B2" s="131"/>
      <c r="C2" s="131"/>
      <c r="D2" s="372"/>
      <c r="E2" s="372"/>
      <c r="F2" s="372"/>
      <c r="G2" s="372"/>
      <c r="H2" s="372"/>
      <c r="I2" s="179" t="s">
        <v>262</v>
      </c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"/>
    </row>
    <row r="3" spans="1:34" ht="27" customHeight="1" thickBot="1">
      <c r="B3" s="131"/>
      <c r="C3" s="131"/>
      <c r="D3" s="372"/>
      <c r="E3" s="372"/>
      <c r="F3" s="372"/>
      <c r="G3" s="372"/>
      <c r="H3" s="372"/>
      <c r="I3" s="179" t="s">
        <v>263</v>
      </c>
      <c r="J3" s="178"/>
      <c r="K3" s="178"/>
      <c r="L3" s="178"/>
      <c r="N3" s="178"/>
      <c r="O3" s="323">
        <v>1.6291</v>
      </c>
      <c r="P3" s="176" t="s">
        <v>331</v>
      </c>
      <c r="R3" s="295">
        <f>SUM(R8,R10,R12:R52,R54:R57,R59:R60,R62:R66,R69:R82,R84:R98,R100:R105,R107:R114,R116:R118)</f>
        <v>0</v>
      </c>
      <c r="S3" s="178"/>
      <c r="T3" s="296" t="s">
        <v>318</v>
      </c>
      <c r="U3" s="178"/>
      <c r="V3" s="178"/>
      <c r="W3" s="170"/>
      <c r="X3" s="170"/>
      <c r="AH3" s="176"/>
    </row>
    <row r="4" spans="1:34" s="153" customFormat="1" ht="22.5" customHeight="1" thickBot="1">
      <c r="A4" s="16"/>
      <c r="B4" s="41"/>
      <c r="C4" s="41"/>
      <c r="D4" s="373"/>
      <c r="E4" s="373"/>
      <c r="F4" s="373"/>
      <c r="G4" s="373"/>
      <c r="H4" s="373"/>
      <c r="I4" s="17" t="s">
        <v>2</v>
      </c>
      <c r="J4" s="18"/>
      <c r="K4" s="17" t="s">
        <v>3</v>
      </c>
      <c r="L4" s="18"/>
      <c r="M4" s="17" t="s">
        <v>4</v>
      </c>
      <c r="N4" s="18"/>
      <c r="O4" s="19" t="s">
        <v>5</v>
      </c>
      <c r="P4" s="18"/>
      <c r="Q4" s="20" t="s">
        <v>6</v>
      </c>
      <c r="R4" s="21"/>
      <c r="S4" s="22"/>
      <c r="T4" s="5"/>
      <c r="U4" s="5"/>
      <c r="V4" s="5"/>
      <c r="W4" s="16"/>
      <c r="AH4" s="177"/>
    </row>
    <row r="5" spans="1:34" s="169" customFormat="1" ht="23.45" customHeight="1" thickBot="1">
      <c r="A5" s="2"/>
      <c r="B5" s="391" t="s">
        <v>7</v>
      </c>
      <c r="C5" s="384" t="s">
        <v>8</v>
      </c>
      <c r="D5" s="384" t="s">
        <v>9</v>
      </c>
      <c r="E5" s="394" t="s">
        <v>297</v>
      </c>
      <c r="F5" s="395"/>
      <c r="G5" s="396"/>
      <c r="H5" s="384" t="s">
        <v>10</v>
      </c>
      <c r="I5" s="389" t="s">
        <v>11</v>
      </c>
      <c r="J5" s="382" t="s">
        <v>12</v>
      </c>
      <c r="K5" s="384" t="s">
        <v>13</v>
      </c>
      <c r="L5" s="382" t="s">
        <v>14</v>
      </c>
      <c r="M5" s="384" t="s">
        <v>15</v>
      </c>
      <c r="N5" s="382" t="s">
        <v>16</v>
      </c>
      <c r="O5" s="386" t="s">
        <v>17</v>
      </c>
      <c r="P5" s="378" t="s">
        <v>14</v>
      </c>
      <c r="Q5" s="380" t="s">
        <v>18</v>
      </c>
      <c r="R5" s="391" t="s">
        <v>321</v>
      </c>
      <c r="S5" s="384" t="s">
        <v>253</v>
      </c>
      <c r="T5" s="384" t="s">
        <v>250</v>
      </c>
      <c r="U5" s="384" t="s">
        <v>251</v>
      </c>
      <c r="V5" s="442" t="s">
        <v>252</v>
      </c>
      <c r="W5" s="2"/>
      <c r="AH5" s="5"/>
    </row>
    <row r="6" spans="1:34" s="170" customFormat="1" ht="23.45" customHeight="1" thickBot="1">
      <c r="A6" s="7"/>
      <c r="B6" s="392"/>
      <c r="C6" s="385"/>
      <c r="D6" s="393"/>
      <c r="E6" s="155" t="s">
        <v>19</v>
      </c>
      <c r="F6" s="154" t="s">
        <v>20</v>
      </c>
      <c r="G6" s="86" t="s">
        <v>200</v>
      </c>
      <c r="H6" s="388"/>
      <c r="I6" s="390"/>
      <c r="J6" s="383"/>
      <c r="K6" s="385"/>
      <c r="L6" s="383"/>
      <c r="M6" s="385"/>
      <c r="N6" s="383"/>
      <c r="O6" s="387"/>
      <c r="P6" s="379"/>
      <c r="Q6" s="381"/>
      <c r="R6" s="444"/>
      <c r="S6" s="441"/>
      <c r="T6" s="441"/>
      <c r="U6" s="441"/>
      <c r="V6" s="443"/>
      <c r="W6" s="7"/>
    </row>
    <row r="7" spans="1:34" s="170" customFormat="1" ht="16.5" customHeight="1">
      <c r="A7" s="7"/>
      <c r="B7" s="102" t="s">
        <v>246</v>
      </c>
      <c r="C7" s="103"/>
      <c r="D7" s="104"/>
      <c r="E7" s="103"/>
      <c r="F7" s="103"/>
      <c r="G7" s="105"/>
      <c r="H7" s="104"/>
      <c r="I7" s="104"/>
      <c r="J7" s="104"/>
      <c r="K7" s="104"/>
      <c r="L7" s="104"/>
      <c r="M7" s="106"/>
      <c r="N7" s="104"/>
      <c r="O7" s="107" t="s">
        <v>1</v>
      </c>
      <c r="P7" s="107" t="s">
        <v>1</v>
      </c>
      <c r="Q7" s="107" t="s">
        <v>1</v>
      </c>
      <c r="R7" s="107" t="s">
        <v>1</v>
      </c>
      <c r="S7" s="107" t="s">
        <v>1</v>
      </c>
      <c r="T7" s="107" t="s">
        <v>1</v>
      </c>
      <c r="U7" s="107" t="s">
        <v>1</v>
      </c>
      <c r="V7" s="288" t="s">
        <v>1</v>
      </c>
      <c r="W7" s="7"/>
    </row>
    <row r="8" spans="1:34" s="170" customFormat="1" ht="24.75" customHeight="1">
      <c r="A8" s="7"/>
      <c r="B8" s="263" t="s">
        <v>21</v>
      </c>
      <c r="C8" s="290" t="s">
        <v>196</v>
      </c>
      <c r="D8" s="264" t="s">
        <v>22</v>
      </c>
      <c r="E8" s="252">
        <v>0.5</v>
      </c>
      <c r="F8" s="253">
        <v>3</v>
      </c>
      <c r="G8" s="254" t="s">
        <v>23</v>
      </c>
      <c r="H8" s="265" t="s">
        <v>199</v>
      </c>
      <c r="I8" s="266"/>
      <c r="J8" s="267" t="s">
        <v>12</v>
      </c>
      <c r="K8" s="268">
        <v>48</v>
      </c>
      <c r="L8" s="267" t="s">
        <v>14</v>
      </c>
      <c r="M8" s="269">
        <f>PRODUCT(I8/K8)</f>
        <v>0</v>
      </c>
      <c r="N8" s="267" t="s">
        <v>16</v>
      </c>
      <c r="O8" s="270">
        <v>1.8</v>
      </c>
      <c r="P8" s="267" t="s">
        <v>14</v>
      </c>
      <c r="Q8" s="271">
        <f>PRODUCT(M8,O8)</f>
        <v>0</v>
      </c>
      <c r="R8" s="242" t="str">
        <f>IF(M8=0,"",$M8*$O8*$O$3)</f>
        <v/>
      </c>
      <c r="S8" s="247" t="e">
        <f t="shared" ref="S8" si="0">(R8/K8)</f>
        <v>#VALUE!</v>
      </c>
      <c r="T8" s="248"/>
      <c r="U8" s="248"/>
      <c r="V8" s="249"/>
      <c r="W8" s="7"/>
    </row>
    <row r="9" spans="1:34" s="170" customFormat="1" ht="18.75" hidden="1">
      <c r="A9" s="7"/>
      <c r="B9" s="102" t="s">
        <v>298</v>
      </c>
      <c r="C9" s="130"/>
      <c r="D9" s="104"/>
      <c r="E9" s="119"/>
      <c r="F9" s="120"/>
      <c r="G9" s="120"/>
      <c r="H9" s="104"/>
      <c r="I9" s="114"/>
      <c r="J9" s="161"/>
      <c r="K9" s="115"/>
      <c r="L9" s="161"/>
      <c r="M9" s="106"/>
      <c r="N9" s="161"/>
      <c r="O9" s="107" t="s">
        <v>1</v>
      </c>
      <c r="P9" s="168"/>
      <c r="Q9" s="262"/>
      <c r="R9" s="107"/>
      <c r="S9" s="107" t="s">
        <v>1</v>
      </c>
      <c r="T9" s="132" t="s">
        <v>1</v>
      </c>
      <c r="U9" s="132" t="s">
        <v>1</v>
      </c>
      <c r="V9" s="133" t="s">
        <v>1</v>
      </c>
      <c r="W9" s="7"/>
    </row>
    <row r="10" spans="1:34" s="170" customFormat="1" ht="25.5" hidden="1">
      <c r="A10" s="7"/>
      <c r="B10" s="214" t="s">
        <v>295</v>
      </c>
      <c r="C10" s="215" t="s">
        <v>296</v>
      </c>
      <c r="D10" s="216" t="s">
        <v>44</v>
      </c>
      <c r="E10" s="217">
        <v>2</v>
      </c>
      <c r="F10" s="218">
        <v>3</v>
      </c>
      <c r="G10" s="219" t="s">
        <v>23</v>
      </c>
      <c r="H10" s="220" t="s">
        <v>40</v>
      </c>
      <c r="I10" s="221"/>
      <c r="J10" s="222" t="s">
        <v>12</v>
      </c>
      <c r="K10" s="223">
        <v>72</v>
      </c>
      <c r="L10" s="222" t="s">
        <v>14</v>
      </c>
      <c r="M10" s="224">
        <f t="shared" ref="M10" si="1">PRODUCT(I10/K10)</f>
        <v>0</v>
      </c>
      <c r="N10" s="222" t="s">
        <v>16</v>
      </c>
      <c r="O10" s="218">
        <v>9</v>
      </c>
      <c r="P10" s="222" t="s">
        <v>14</v>
      </c>
      <c r="Q10" s="225">
        <f t="shared" ref="Q10" si="2">PRODUCT(M10,O10)</f>
        <v>0</v>
      </c>
      <c r="R10" s="226" t="str">
        <f>IF(M10=0,"",$M10*$O10*$O$3)</f>
        <v/>
      </c>
      <c r="S10" s="227"/>
      <c r="T10" s="228"/>
      <c r="U10" s="228"/>
      <c r="V10" s="229"/>
      <c r="W10" s="7"/>
    </row>
    <row r="11" spans="1:34" s="170" customFormat="1" ht="16.5" customHeight="1">
      <c r="A11" s="7"/>
      <c r="B11" s="300" t="s">
        <v>247</v>
      </c>
      <c r="C11" s="129"/>
      <c r="D11" s="108"/>
      <c r="E11" s="109"/>
      <c r="F11" s="109"/>
      <c r="G11" s="109"/>
      <c r="H11" s="108"/>
      <c r="I11" s="110"/>
      <c r="J11" s="156"/>
      <c r="K11" s="111"/>
      <c r="L11" s="156"/>
      <c r="M11" s="112"/>
      <c r="N11" s="156"/>
      <c r="O11" s="113"/>
      <c r="P11" s="166"/>
      <c r="Q11" s="113"/>
      <c r="R11" s="113"/>
      <c r="S11" s="113" t="s">
        <v>1</v>
      </c>
      <c r="T11" s="113" t="s">
        <v>1</v>
      </c>
      <c r="U11" s="113" t="s">
        <v>1</v>
      </c>
      <c r="V11" s="289" t="s">
        <v>1</v>
      </c>
      <c r="W11" s="7"/>
    </row>
    <row r="12" spans="1:34" s="170" customFormat="1" ht="27.75" hidden="1" customHeight="1">
      <c r="A12" s="7"/>
      <c r="B12" s="42" t="s">
        <v>24</v>
      </c>
      <c r="C12" s="23" t="s">
        <v>230</v>
      </c>
      <c r="D12" s="64" t="s">
        <v>25</v>
      </c>
      <c r="E12" s="65">
        <v>1.5</v>
      </c>
      <c r="F12" s="56">
        <v>1.75</v>
      </c>
      <c r="G12" s="51" t="s">
        <v>23</v>
      </c>
      <c r="H12" s="52" t="s">
        <v>26</v>
      </c>
      <c r="I12" s="85"/>
      <c r="J12" s="157" t="s">
        <v>12</v>
      </c>
      <c r="K12" s="83">
        <v>90</v>
      </c>
      <c r="L12" s="157" t="s">
        <v>14</v>
      </c>
      <c r="M12" s="84">
        <f>PRODUCT(I12/K12)</f>
        <v>0</v>
      </c>
      <c r="N12" s="157" t="s">
        <v>16</v>
      </c>
      <c r="O12" s="50">
        <v>9</v>
      </c>
      <c r="P12" s="157" t="s">
        <v>14</v>
      </c>
      <c r="Q12" s="36">
        <f>PRODUCT(M12,O12)</f>
        <v>0</v>
      </c>
      <c r="R12" s="190" t="str">
        <f t="shared" ref="R12:R78" si="3">IF(M12=0,"",$M12*$O12*$O$3)</f>
        <v/>
      </c>
      <c r="S12" s="191" t="e">
        <f t="shared" ref="S12:S91" si="4">(R12/K12)</f>
        <v>#VALUE!</v>
      </c>
      <c r="T12" s="59"/>
      <c r="U12" s="59"/>
      <c r="V12" s="192"/>
      <c r="W12" s="7"/>
    </row>
    <row r="13" spans="1:34" s="170" customFormat="1" ht="27.75" hidden="1" customHeight="1">
      <c r="A13" s="7"/>
      <c r="B13" s="42" t="s">
        <v>27</v>
      </c>
      <c r="C13" s="23" t="s">
        <v>231</v>
      </c>
      <c r="D13" s="64" t="s">
        <v>28</v>
      </c>
      <c r="E13" s="65">
        <v>1.5</v>
      </c>
      <c r="F13" s="56">
        <v>1.75</v>
      </c>
      <c r="G13" s="51" t="s">
        <v>23</v>
      </c>
      <c r="H13" s="52" t="s">
        <v>29</v>
      </c>
      <c r="I13" s="82"/>
      <c r="J13" s="157" t="s">
        <v>12</v>
      </c>
      <c r="K13" s="83">
        <v>90</v>
      </c>
      <c r="L13" s="157" t="s">
        <v>14</v>
      </c>
      <c r="M13" s="84">
        <f>PRODUCT(I13/K13)</f>
        <v>0</v>
      </c>
      <c r="N13" s="157" t="s">
        <v>16</v>
      </c>
      <c r="O13" s="50">
        <v>7.88</v>
      </c>
      <c r="P13" s="157" t="s">
        <v>14</v>
      </c>
      <c r="Q13" s="36">
        <f>PRODUCT(M13,O13)</f>
        <v>0</v>
      </c>
      <c r="R13" s="190" t="str">
        <f t="shared" si="3"/>
        <v/>
      </c>
      <c r="S13" s="191" t="e">
        <f t="shared" si="4"/>
        <v>#VALUE!</v>
      </c>
      <c r="T13" s="59"/>
      <c r="U13" s="59"/>
      <c r="V13" s="192"/>
      <c r="W13" s="7"/>
    </row>
    <row r="14" spans="1:34" s="170" customFormat="1" ht="24.75" customHeight="1">
      <c r="A14" s="7"/>
      <c r="B14" s="301" t="s">
        <v>24</v>
      </c>
      <c r="C14" s="302" t="s">
        <v>307</v>
      </c>
      <c r="D14" s="303" t="s">
        <v>30</v>
      </c>
      <c r="E14" s="304">
        <v>2</v>
      </c>
      <c r="F14" s="305">
        <v>2</v>
      </c>
      <c r="G14" s="306" t="s">
        <v>23</v>
      </c>
      <c r="H14" s="307" t="s">
        <v>26</v>
      </c>
      <c r="I14" s="308"/>
      <c r="J14" s="309" t="s">
        <v>12</v>
      </c>
      <c r="K14" s="310">
        <v>72</v>
      </c>
      <c r="L14" s="309" t="s">
        <v>14</v>
      </c>
      <c r="M14" s="311">
        <f t="shared" ref="M14:M52" si="5">PRODUCT(I14/K14)</f>
        <v>0</v>
      </c>
      <c r="N14" s="309" t="s">
        <v>16</v>
      </c>
      <c r="O14" s="312">
        <v>9</v>
      </c>
      <c r="P14" s="309" t="s">
        <v>14</v>
      </c>
      <c r="Q14" s="313">
        <f t="shared" ref="Q14:Q52" si="6">PRODUCT(M14,O14)</f>
        <v>0</v>
      </c>
      <c r="R14" s="314" t="str">
        <f t="shared" si="3"/>
        <v/>
      </c>
      <c r="S14" s="315" t="e">
        <f t="shared" si="4"/>
        <v>#VALUE!</v>
      </c>
      <c r="T14" s="316"/>
      <c r="U14" s="316"/>
      <c r="V14" s="317"/>
      <c r="W14" s="7"/>
    </row>
    <row r="15" spans="1:34" s="170" customFormat="1" ht="24.75" customHeight="1">
      <c r="A15" s="7"/>
      <c r="B15" s="301" t="s">
        <v>27</v>
      </c>
      <c r="C15" s="302" t="s">
        <v>308</v>
      </c>
      <c r="D15" s="303" t="s">
        <v>31</v>
      </c>
      <c r="E15" s="304">
        <v>2</v>
      </c>
      <c r="F15" s="305">
        <v>2</v>
      </c>
      <c r="G15" s="306" t="s">
        <v>23</v>
      </c>
      <c r="H15" s="307" t="s">
        <v>29</v>
      </c>
      <c r="I15" s="318"/>
      <c r="J15" s="309" t="s">
        <v>12</v>
      </c>
      <c r="K15" s="310">
        <v>72</v>
      </c>
      <c r="L15" s="309" t="s">
        <v>14</v>
      </c>
      <c r="M15" s="311">
        <f t="shared" si="5"/>
        <v>0</v>
      </c>
      <c r="N15" s="309" t="s">
        <v>16</v>
      </c>
      <c r="O15" s="312">
        <v>7.88</v>
      </c>
      <c r="P15" s="309" t="s">
        <v>14</v>
      </c>
      <c r="Q15" s="313">
        <f t="shared" si="6"/>
        <v>0</v>
      </c>
      <c r="R15" s="314" t="str">
        <f t="shared" si="3"/>
        <v/>
      </c>
      <c r="S15" s="315" t="e">
        <f t="shared" si="4"/>
        <v>#VALUE!</v>
      </c>
      <c r="T15" s="316"/>
      <c r="U15" s="316"/>
      <c r="V15" s="317"/>
      <c r="W15" s="7"/>
    </row>
    <row r="16" spans="1:34" s="170" customFormat="1" ht="27.75" hidden="1" customHeight="1">
      <c r="A16" s="7"/>
      <c r="B16" s="301" t="s">
        <v>264</v>
      </c>
      <c r="C16" s="319" t="s">
        <v>288</v>
      </c>
      <c r="D16" s="303" t="s">
        <v>265</v>
      </c>
      <c r="E16" s="304">
        <v>2</v>
      </c>
      <c r="F16" s="305">
        <v>2</v>
      </c>
      <c r="G16" s="306" t="s">
        <v>23</v>
      </c>
      <c r="H16" s="307" t="s">
        <v>266</v>
      </c>
      <c r="I16" s="318"/>
      <c r="J16" s="309" t="s">
        <v>12</v>
      </c>
      <c r="K16" s="310">
        <v>72</v>
      </c>
      <c r="L16" s="309" t="s">
        <v>14</v>
      </c>
      <c r="M16" s="311">
        <f t="shared" si="5"/>
        <v>0</v>
      </c>
      <c r="N16" s="309" t="s">
        <v>16</v>
      </c>
      <c r="O16" s="312">
        <v>7.31</v>
      </c>
      <c r="P16" s="309" t="s">
        <v>14</v>
      </c>
      <c r="Q16" s="313">
        <f t="shared" si="6"/>
        <v>0</v>
      </c>
      <c r="R16" s="314" t="str">
        <f t="shared" si="3"/>
        <v/>
      </c>
      <c r="S16" s="315"/>
      <c r="T16" s="316"/>
      <c r="U16" s="316"/>
      <c r="V16" s="317"/>
      <c r="W16" s="7"/>
    </row>
    <row r="17" spans="1:23" s="170" customFormat="1" ht="27.75" customHeight="1">
      <c r="A17" s="7"/>
      <c r="B17" s="301" t="s">
        <v>267</v>
      </c>
      <c r="C17" s="319" t="s">
        <v>292</v>
      </c>
      <c r="D17" s="303" t="s">
        <v>268</v>
      </c>
      <c r="E17" s="304">
        <v>2</v>
      </c>
      <c r="F17" s="305">
        <v>2</v>
      </c>
      <c r="G17" s="306" t="s">
        <v>23</v>
      </c>
      <c r="H17" s="307" t="s">
        <v>269</v>
      </c>
      <c r="I17" s="318"/>
      <c r="J17" s="309" t="s">
        <v>12</v>
      </c>
      <c r="K17" s="310">
        <v>72</v>
      </c>
      <c r="L17" s="309" t="s">
        <v>14</v>
      </c>
      <c r="M17" s="311">
        <f t="shared" si="5"/>
        <v>0</v>
      </c>
      <c r="N17" s="309" t="s">
        <v>16</v>
      </c>
      <c r="O17" s="312">
        <v>9</v>
      </c>
      <c r="P17" s="309" t="s">
        <v>14</v>
      </c>
      <c r="Q17" s="313">
        <f t="shared" si="6"/>
        <v>0</v>
      </c>
      <c r="R17" s="314" t="str">
        <f t="shared" si="3"/>
        <v/>
      </c>
      <c r="S17" s="315"/>
      <c r="T17" s="316"/>
      <c r="U17" s="316"/>
      <c r="V17" s="317"/>
      <c r="W17" s="7"/>
    </row>
    <row r="18" spans="1:23" s="170" customFormat="1" ht="24.75" customHeight="1">
      <c r="A18" s="7"/>
      <c r="B18" s="301" t="s">
        <v>270</v>
      </c>
      <c r="C18" s="302" t="s">
        <v>309</v>
      </c>
      <c r="D18" s="303" t="s">
        <v>45</v>
      </c>
      <c r="E18" s="304">
        <v>2</v>
      </c>
      <c r="F18" s="305">
        <v>2</v>
      </c>
      <c r="G18" s="306" t="s">
        <v>23</v>
      </c>
      <c r="H18" s="307" t="s">
        <v>43</v>
      </c>
      <c r="I18" s="318"/>
      <c r="J18" s="309" t="s">
        <v>12</v>
      </c>
      <c r="K18" s="310">
        <v>72</v>
      </c>
      <c r="L18" s="309" t="s">
        <v>14</v>
      </c>
      <c r="M18" s="311">
        <f t="shared" si="5"/>
        <v>0</v>
      </c>
      <c r="N18" s="309" t="s">
        <v>16</v>
      </c>
      <c r="O18" s="312">
        <v>9</v>
      </c>
      <c r="P18" s="309" t="s">
        <v>14</v>
      </c>
      <c r="Q18" s="313">
        <f t="shared" si="6"/>
        <v>0</v>
      </c>
      <c r="R18" s="314" t="str">
        <f t="shared" si="3"/>
        <v/>
      </c>
      <c r="S18" s="315"/>
      <c r="T18" s="316"/>
      <c r="U18" s="316"/>
      <c r="V18" s="317"/>
      <c r="W18" s="7"/>
    </row>
    <row r="19" spans="1:23" s="170" customFormat="1" ht="27.75" hidden="1" customHeight="1">
      <c r="A19" s="7"/>
      <c r="B19" s="301" t="s">
        <v>32</v>
      </c>
      <c r="C19" s="319" t="s">
        <v>232</v>
      </c>
      <c r="D19" s="303" t="s">
        <v>33</v>
      </c>
      <c r="E19" s="304">
        <v>2</v>
      </c>
      <c r="F19" s="305">
        <v>2</v>
      </c>
      <c r="G19" s="306" t="s">
        <v>23</v>
      </c>
      <c r="H19" s="307" t="s">
        <v>34</v>
      </c>
      <c r="I19" s="318"/>
      <c r="J19" s="309" t="s">
        <v>12</v>
      </c>
      <c r="K19" s="310">
        <v>90</v>
      </c>
      <c r="L19" s="309" t="s">
        <v>14</v>
      </c>
      <c r="M19" s="311">
        <f t="shared" si="5"/>
        <v>0</v>
      </c>
      <c r="N19" s="309" t="s">
        <v>16</v>
      </c>
      <c r="O19" s="312">
        <v>11.25</v>
      </c>
      <c r="P19" s="309" t="s">
        <v>14</v>
      </c>
      <c r="Q19" s="313">
        <f t="shared" si="6"/>
        <v>0</v>
      </c>
      <c r="R19" s="314" t="str">
        <f t="shared" si="3"/>
        <v/>
      </c>
      <c r="S19" s="315" t="e">
        <f t="shared" si="4"/>
        <v>#VALUE!</v>
      </c>
      <c r="T19" s="316"/>
      <c r="U19" s="316"/>
      <c r="V19" s="317"/>
      <c r="W19" s="7"/>
    </row>
    <row r="20" spans="1:23" s="170" customFormat="1" ht="27.75" hidden="1" customHeight="1">
      <c r="A20" s="7"/>
      <c r="B20" s="301" t="s">
        <v>35</v>
      </c>
      <c r="C20" s="319" t="s">
        <v>233</v>
      </c>
      <c r="D20" s="303" t="s">
        <v>36</v>
      </c>
      <c r="E20" s="304">
        <v>2</v>
      </c>
      <c r="F20" s="305">
        <v>2</v>
      </c>
      <c r="G20" s="306" t="s">
        <v>23</v>
      </c>
      <c r="H20" s="307" t="s">
        <v>37</v>
      </c>
      <c r="I20" s="318"/>
      <c r="J20" s="309" t="s">
        <v>12</v>
      </c>
      <c r="K20" s="310">
        <v>90</v>
      </c>
      <c r="L20" s="309" t="s">
        <v>14</v>
      </c>
      <c r="M20" s="311">
        <f t="shared" si="5"/>
        <v>0</v>
      </c>
      <c r="N20" s="309" t="s">
        <v>16</v>
      </c>
      <c r="O20" s="312">
        <v>10.130000000000001</v>
      </c>
      <c r="P20" s="309" t="s">
        <v>14</v>
      </c>
      <c r="Q20" s="313">
        <f t="shared" si="6"/>
        <v>0</v>
      </c>
      <c r="R20" s="314" t="str">
        <f t="shared" si="3"/>
        <v/>
      </c>
      <c r="S20" s="315" t="e">
        <f t="shared" si="4"/>
        <v>#VALUE!</v>
      </c>
      <c r="T20" s="316"/>
      <c r="U20" s="316"/>
      <c r="V20" s="317"/>
      <c r="W20" s="7"/>
    </row>
    <row r="21" spans="1:23" s="171" customFormat="1" ht="27.75" hidden="1" customHeight="1">
      <c r="A21" s="9"/>
      <c r="B21" s="301" t="s">
        <v>38</v>
      </c>
      <c r="C21" s="319" t="s">
        <v>232</v>
      </c>
      <c r="D21" s="320" t="s">
        <v>39</v>
      </c>
      <c r="E21" s="304">
        <v>1.5</v>
      </c>
      <c r="F21" s="305">
        <v>2</v>
      </c>
      <c r="G21" s="306" t="s">
        <v>23</v>
      </c>
      <c r="H21" s="307" t="s">
        <v>40</v>
      </c>
      <c r="I21" s="318"/>
      <c r="J21" s="309" t="s">
        <v>12</v>
      </c>
      <c r="K21" s="310">
        <v>90</v>
      </c>
      <c r="L21" s="309" t="s">
        <v>14</v>
      </c>
      <c r="M21" s="311">
        <f>PRODUCT(I21/K21)</f>
        <v>0</v>
      </c>
      <c r="N21" s="309" t="s">
        <v>16</v>
      </c>
      <c r="O21" s="312">
        <v>9</v>
      </c>
      <c r="P21" s="309" t="s">
        <v>14</v>
      </c>
      <c r="Q21" s="313">
        <f>PRODUCT(M21,O21)</f>
        <v>0</v>
      </c>
      <c r="R21" s="314" t="str">
        <f t="shared" si="3"/>
        <v/>
      </c>
      <c r="S21" s="315" t="e">
        <f t="shared" si="4"/>
        <v>#VALUE!</v>
      </c>
      <c r="T21" s="316"/>
      <c r="U21" s="316"/>
      <c r="V21" s="317"/>
      <c r="W21" s="9"/>
    </row>
    <row r="22" spans="1:23" s="171" customFormat="1" ht="27.75" hidden="1" customHeight="1">
      <c r="A22" s="9"/>
      <c r="B22" s="301" t="s">
        <v>41</v>
      </c>
      <c r="C22" s="319" t="s">
        <v>234</v>
      </c>
      <c r="D22" s="303" t="s">
        <v>42</v>
      </c>
      <c r="E22" s="321">
        <v>1.5</v>
      </c>
      <c r="F22" s="312">
        <v>2</v>
      </c>
      <c r="G22" s="306" t="s">
        <v>23</v>
      </c>
      <c r="H22" s="307" t="s">
        <v>43</v>
      </c>
      <c r="I22" s="318"/>
      <c r="J22" s="309" t="s">
        <v>12</v>
      </c>
      <c r="K22" s="310">
        <v>90</v>
      </c>
      <c r="L22" s="309" t="s">
        <v>14</v>
      </c>
      <c r="M22" s="311">
        <f>PRODUCT(I22/K22)</f>
        <v>0</v>
      </c>
      <c r="N22" s="309" t="s">
        <v>16</v>
      </c>
      <c r="O22" s="312">
        <v>7.88</v>
      </c>
      <c r="P22" s="309" t="s">
        <v>14</v>
      </c>
      <c r="Q22" s="313">
        <f>PRODUCT(M22,O22)</f>
        <v>0</v>
      </c>
      <c r="R22" s="314" t="str">
        <f t="shared" si="3"/>
        <v/>
      </c>
      <c r="S22" s="315" t="e">
        <f t="shared" si="4"/>
        <v>#VALUE!</v>
      </c>
      <c r="T22" s="316"/>
      <c r="U22" s="316"/>
      <c r="V22" s="317"/>
      <c r="W22" s="9"/>
    </row>
    <row r="23" spans="1:23" s="170" customFormat="1" ht="27.75" customHeight="1">
      <c r="A23" s="7"/>
      <c r="B23" s="301" t="s">
        <v>38</v>
      </c>
      <c r="C23" s="319" t="s">
        <v>235</v>
      </c>
      <c r="D23" s="303" t="s">
        <v>44</v>
      </c>
      <c r="E23" s="321">
        <v>2</v>
      </c>
      <c r="F23" s="312">
        <v>2.5</v>
      </c>
      <c r="G23" s="306" t="s">
        <v>23</v>
      </c>
      <c r="H23" s="307" t="s">
        <v>40</v>
      </c>
      <c r="I23" s="318"/>
      <c r="J23" s="309" t="s">
        <v>12</v>
      </c>
      <c r="K23" s="310">
        <v>72</v>
      </c>
      <c r="L23" s="309" t="s">
        <v>14</v>
      </c>
      <c r="M23" s="311">
        <f t="shared" si="5"/>
        <v>0</v>
      </c>
      <c r="N23" s="309" t="s">
        <v>16</v>
      </c>
      <c r="O23" s="312">
        <v>9</v>
      </c>
      <c r="P23" s="309" t="s">
        <v>14</v>
      </c>
      <c r="Q23" s="313">
        <f t="shared" si="6"/>
        <v>0</v>
      </c>
      <c r="R23" s="314" t="str">
        <f t="shared" si="3"/>
        <v/>
      </c>
      <c r="S23" s="315" t="e">
        <f t="shared" si="4"/>
        <v>#VALUE!</v>
      </c>
      <c r="T23" s="316"/>
      <c r="U23" s="316"/>
      <c r="V23" s="317"/>
      <c r="W23" s="7"/>
    </row>
    <row r="24" spans="1:23" s="170" customFormat="1" ht="27.75" customHeight="1">
      <c r="A24" s="7"/>
      <c r="B24" s="301" t="s">
        <v>41</v>
      </c>
      <c r="C24" s="319" t="s">
        <v>236</v>
      </c>
      <c r="D24" s="303" t="s">
        <v>45</v>
      </c>
      <c r="E24" s="321">
        <v>2</v>
      </c>
      <c r="F24" s="312">
        <v>2.5</v>
      </c>
      <c r="G24" s="306" t="s">
        <v>23</v>
      </c>
      <c r="H24" s="307" t="s">
        <v>43</v>
      </c>
      <c r="I24" s="318"/>
      <c r="J24" s="309" t="s">
        <v>12</v>
      </c>
      <c r="K24" s="310">
        <v>72</v>
      </c>
      <c r="L24" s="309" t="s">
        <v>14</v>
      </c>
      <c r="M24" s="311">
        <f t="shared" si="5"/>
        <v>0</v>
      </c>
      <c r="N24" s="309" t="s">
        <v>16</v>
      </c>
      <c r="O24" s="312">
        <v>7.88</v>
      </c>
      <c r="P24" s="309" t="s">
        <v>14</v>
      </c>
      <c r="Q24" s="313">
        <f t="shared" si="6"/>
        <v>0</v>
      </c>
      <c r="R24" s="314" t="str">
        <f t="shared" si="3"/>
        <v/>
      </c>
      <c r="S24" s="315" t="e">
        <f t="shared" si="4"/>
        <v>#VALUE!</v>
      </c>
      <c r="T24" s="316"/>
      <c r="U24" s="316"/>
      <c r="V24" s="317"/>
      <c r="W24" s="7"/>
    </row>
    <row r="25" spans="1:23" s="170" customFormat="1" ht="23.25" customHeight="1">
      <c r="A25" s="7"/>
      <c r="B25" s="322" t="s">
        <v>48</v>
      </c>
      <c r="C25" s="319" t="s">
        <v>204</v>
      </c>
      <c r="D25" s="303" t="s">
        <v>30</v>
      </c>
      <c r="E25" s="304">
        <v>2</v>
      </c>
      <c r="F25" s="305">
        <v>2</v>
      </c>
      <c r="G25" s="306" t="s">
        <v>23</v>
      </c>
      <c r="H25" s="307" t="s">
        <v>26</v>
      </c>
      <c r="I25" s="318"/>
      <c r="J25" s="309" t="s">
        <v>12</v>
      </c>
      <c r="K25" s="310">
        <v>72</v>
      </c>
      <c r="L25" s="309" t="s">
        <v>14</v>
      </c>
      <c r="M25" s="311">
        <f t="shared" si="5"/>
        <v>0</v>
      </c>
      <c r="N25" s="309" t="s">
        <v>16</v>
      </c>
      <c r="O25" s="312">
        <v>9</v>
      </c>
      <c r="P25" s="309" t="s">
        <v>14</v>
      </c>
      <c r="Q25" s="313">
        <f t="shared" si="6"/>
        <v>0</v>
      </c>
      <c r="R25" s="314" t="str">
        <f t="shared" si="3"/>
        <v/>
      </c>
      <c r="S25" s="315" t="e">
        <f t="shared" si="4"/>
        <v>#VALUE!</v>
      </c>
      <c r="T25" s="316"/>
      <c r="U25" s="316"/>
      <c r="V25" s="317"/>
      <c r="W25" s="7"/>
    </row>
    <row r="26" spans="1:23" s="170" customFormat="1" ht="23.25" customHeight="1">
      <c r="A26" s="7"/>
      <c r="B26" s="322" t="s">
        <v>49</v>
      </c>
      <c r="C26" s="319" t="s">
        <v>205</v>
      </c>
      <c r="D26" s="303" t="s">
        <v>31</v>
      </c>
      <c r="E26" s="304">
        <v>2</v>
      </c>
      <c r="F26" s="305">
        <v>2</v>
      </c>
      <c r="G26" s="306" t="s">
        <v>23</v>
      </c>
      <c r="H26" s="307" t="s">
        <v>29</v>
      </c>
      <c r="I26" s="318"/>
      <c r="J26" s="309" t="s">
        <v>12</v>
      </c>
      <c r="K26" s="310">
        <v>72</v>
      </c>
      <c r="L26" s="309" t="s">
        <v>14</v>
      </c>
      <c r="M26" s="311">
        <f t="shared" si="5"/>
        <v>0</v>
      </c>
      <c r="N26" s="309" t="s">
        <v>16</v>
      </c>
      <c r="O26" s="312">
        <v>7.88</v>
      </c>
      <c r="P26" s="309" t="s">
        <v>14</v>
      </c>
      <c r="Q26" s="313">
        <f t="shared" si="6"/>
        <v>0</v>
      </c>
      <c r="R26" s="314" t="str">
        <f t="shared" si="3"/>
        <v/>
      </c>
      <c r="S26" s="315" t="e">
        <f t="shared" si="4"/>
        <v>#VALUE!</v>
      </c>
      <c r="T26" s="316"/>
      <c r="U26" s="316"/>
      <c r="V26" s="317"/>
      <c r="W26" s="7"/>
    </row>
    <row r="27" spans="1:23" s="170" customFormat="1" ht="27.75" hidden="1" customHeight="1">
      <c r="A27" s="7"/>
      <c r="B27" s="214" t="s">
        <v>50</v>
      </c>
      <c r="C27" s="23" t="s">
        <v>208</v>
      </c>
      <c r="D27" s="48" t="s">
        <v>28</v>
      </c>
      <c r="E27" s="49">
        <v>1.5</v>
      </c>
      <c r="F27" s="50">
        <v>1.75</v>
      </c>
      <c r="G27" s="51" t="s">
        <v>23</v>
      </c>
      <c r="H27" s="52" t="s">
        <v>51</v>
      </c>
      <c r="I27" s="124"/>
      <c r="J27" s="157" t="s">
        <v>12</v>
      </c>
      <c r="K27" s="83">
        <v>90</v>
      </c>
      <c r="L27" s="157" t="s">
        <v>14</v>
      </c>
      <c r="M27" s="84">
        <f t="shared" si="5"/>
        <v>0</v>
      </c>
      <c r="N27" s="157" t="s">
        <v>16</v>
      </c>
      <c r="O27" s="50">
        <v>9</v>
      </c>
      <c r="P27" s="157" t="s">
        <v>14</v>
      </c>
      <c r="Q27" s="36">
        <f t="shared" si="6"/>
        <v>0</v>
      </c>
      <c r="R27" s="190" t="str">
        <f t="shared" si="3"/>
        <v/>
      </c>
      <c r="S27" s="191" t="e">
        <f t="shared" si="4"/>
        <v>#VALUE!</v>
      </c>
      <c r="T27" s="59"/>
      <c r="U27" s="59"/>
      <c r="V27" s="192"/>
      <c r="W27" s="7"/>
    </row>
    <row r="28" spans="1:23" s="172" customFormat="1" ht="27.75" hidden="1" customHeight="1">
      <c r="A28" s="10"/>
      <c r="B28" s="214" t="s">
        <v>52</v>
      </c>
      <c r="C28" s="23" t="s">
        <v>209</v>
      </c>
      <c r="D28" s="48" t="s">
        <v>53</v>
      </c>
      <c r="E28" s="49">
        <v>1.5</v>
      </c>
      <c r="F28" s="50">
        <v>1.75</v>
      </c>
      <c r="G28" s="51" t="s">
        <v>23</v>
      </c>
      <c r="H28" s="52" t="s">
        <v>54</v>
      </c>
      <c r="I28" s="124"/>
      <c r="J28" s="157" t="s">
        <v>12</v>
      </c>
      <c r="K28" s="83">
        <v>90</v>
      </c>
      <c r="L28" s="157" t="s">
        <v>14</v>
      </c>
      <c r="M28" s="84">
        <f t="shared" si="5"/>
        <v>0</v>
      </c>
      <c r="N28" s="157" t="s">
        <v>16</v>
      </c>
      <c r="O28" s="50">
        <v>7.88</v>
      </c>
      <c r="P28" s="157" t="s">
        <v>14</v>
      </c>
      <c r="Q28" s="36">
        <f t="shared" si="6"/>
        <v>0</v>
      </c>
      <c r="R28" s="190" t="str">
        <f t="shared" si="3"/>
        <v/>
      </c>
      <c r="S28" s="191" t="e">
        <f t="shared" si="4"/>
        <v>#VALUE!</v>
      </c>
      <c r="T28" s="59"/>
      <c r="U28" s="59"/>
      <c r="V28" s="192"/>
      <c r="W28" s="10"/>
    </row>
    <row r="29" spans="1:23" s="170" customFormat="1" ht="27.75" hidden="1" customHeight="1">
      <c r="A29" s="7"/>
      <c r="B29" s="214" t="s">
        <v>50</v>
      </c>
      <c r="C29" s="23" t="s">
        <v>210</v>
      </c>
      <c r="D29" s="48" t="s">
        <v>55</v>
      </c>
      <c r="E29" s="65">
        <v>2</v>
      </c>
      <c r="F29" s="56">
        <v>2</v>
      </c>
      <c r="G29" s="51" t="s">
        <v>23</v>
      </c>
      <c r="H29" s="52" t="s">
        <v>51</v>
      </c>
      <c r="I29" s="124"/>
      <c r="J29" s="157" t="s">
        <v>12</v>
      </c>
      <c r="K29" s="83">
        <v>72</v>
      </c>
      <c r="L29" s="157" t="s">
        <v>14</v>
      </c>
      <c r="M29" s="84">
        <f t="shared" si="5"/>
        <v>0</v>
      </c>
      <c r="N29" s="157" t="s">
        <v>16</v>
      </c>
      <c r="O29" s="50">
        <v>9</v>
      </c>
      <c r="P29" s="157" t="s">
        <v>14</v>
      </c>
      <c r="Q29" s="36">
        <f t="shared" si="6"/>
        <v>0</v>
      </c>
      <c r="R29" s="190" t="str">
        <f t="shared" si="3"/>
        <v/>
      </c>
      <c r="S29" s="191" t="e">
        <f t="shared" si="4"/>
        <v>#VALUE!</v>
      </c>
      <c r="T29" s="59"/>
      <c r="U29" s="59"/>
      <c r="V29" s="192"/>
      <c r="W29" s="7"/>
    </row>
    <row r="30" spans="1:23" s="170" customFormat="1" ht="27.75" hidden="1" customHeight="1">
      <c r="A30" s="7"/>
      <c r="B30" s="214" t="s">
        <v>52</v>
      </c>
      <c r="C30" s="23" t="s">
        <v>211</v>
      </c>
      <c r="D30" s="48" t="s">
        <v>56</v>
      </c>
      <c r="E30" s="65">
        <v>2</v>
      </c>
      <c r="F30" s="56">
        <v>2</v>
      </c>
      <c r="G30" s="51" t="s">
        <v>23</v>
      </c>
      <c r="H30" s="52" t="s">
        <v>54</v>
      </c>
      <c r="I30" s="124"/>
      <c r="J30" s="157" t="s">
        <v>12</v>
      </c>
      <c r="K30" s="83">
        <v>72</v>
      </c>
      <c r="L30" s="157" t="s">
        <v>14</v>
      </c>
      <c r="M30" s="84">
        <f t="shared" si="5"/>
        <v>0</v>
      </c>
      <c r="N30" s="157" t="s">
        <v>16</v>
      </c>
      <c r="O30" s="50">
        <v>7.88</v>
      </c>
      <c r="P30" s="157" t="s">
        <v>14</v>
      </c>
      <c r="Q30" s="36">
        <f t="shared" si="6"/>
        <v>0</v>
      </c>
      <c r="R30" s="190" t="str">
        <f t="shared" si="3"/>
        <v/>
      </c>
      <c r="S30" s="191" t="e">
        <f t="shared" si="4"/>
        <v>#VALUE!</v>
      </c>
      <c r="T30" s="59"/>
      <c r="U30" s="59"/>
      <c r="V30" s="192"/>
      <c r="W30" s="7"/>
    </row>
    <row r="31" spans="1:23" s="170" customFormat="1" ht="24.75" customHeight="1">
      <c r="A31" s="7"/>
      <c r="B31" s="230" t="s">
        <v>57</v>
      </c>
      <c r="C31" s="293" t="s">
        <v>310</v>
      </c>
      <c r="D31" s="231" t="s">
        <v>58</v>
      </c>
      <c r="E31" s="232">
        <v>2</v>
      </c>
      <c r="F31" s="233">
        <v>3</v>
      </c>
      <c r="G31" s="234" t="s">
        <v>23</v>
      </c>
      <c r="H31" s="235" t="s">
        <v>59</v>
      </c>
      <c r="I31" s="236"/>
      <c r="J31" s="237" t="s">
        <v>12</v>
      </c>
      <c r="K31" s="238">
        <v>72</v>
      </c>
      <c r="L31" s="237" t="s">
        <v>14</v>
      </c>
      <c r="M31" s="239">
        <f t="shared" si="5"/>
        <v>0</v>
      </c>
      <c r="N31" s="237" t="s">
        <v>16</v>
      </c>
      <c r="O31" s="240">
        <v>9</v>
      </c>
      <c r="P31" s="237" t="s">
        <v>14</v>
      </c>
      <c r="Q31" s="241">
        <f t="shared" si="6"/>
        <v>0</v>
      </c>
      <c r="R31" s="242" t="str">
        <f t="shared" si="3"/>
        <v/>
      </c>
      <c r="S31" s="243" t="e">
        <f t="shared" si="4"/>
        <v>#VALUE!</v>
      </c>
      <c r="T31" s="244"/>
      <c r="U31" s="244"/>
      <c r="V31" s="245"/>
      <c r="W31" s="7"/>
    </row>
    <row r="32" spans="1:23" s="170" customFormat="1" ht="24.75" customHeight="1">
      <c r="A32" s="7"/>
      <c r="B32" s="230" t="s">
        <v>60</v>
      </c>
      <c r="C32" s="293" t="s">
        <v>311</v>
      </c>
      <c r="D32" s="231" t="s">
        <v>61</v>
      </c>
      <c r="E32" s="232">
        <v>2</v>
      </c>
      <c r="F32" s="233">
        <v>3</v>
      </c>
      <c r="G32" s="234" t="s">
        <v>23</v>
      </c>
      <c r="H32" s="235" t="s">
        <v>34</v>
      </c>
      <c r="I32" s="236"/>
      <c r="J32" s="237" t="s">
        <v>12</v>
      </c>
      <c r="K32" s="238">
        <v>72</v>
      </c>
      <c r="L32" s="237" t="s">
        <v>14</v>
      </c>
      <c r="M32" s="239">
        <f t="shared" si="5"/>
        <v>0</v>
      </c>
      <c r="N32" s="237" t="s">
        <v>16</v>
      </c>
      <c r="O32" s="240">
        <v>7.88</v>
      </c>
      <c r="P32" s="237" t="s">
        <v>14</v>
      </c>
      <c r="Q32" s="246">
        <f t="shared" si="6"/>
        <v>0</v>
      </c>
      <c r="R32" s="242" t="str">
        <f t="shared" si="3"/>
        <v/>
      </c>
      <c r="S32" s="247" t="e">
        <f t="shared" si="4"/>
        <v>#VALUE!</v>
      </c>
      <c r="T32" s="248"/>
      <c r="U32" s="248"/>
      <c r="V32" s="249"/>
      <c r="W32" s="7"/>
    </row>
    <row r="33" spans="1:23" s="170" customFormat="1" ht="27.75" hidden="1" customHeight="1">
      <c r="A33" s="7"/>
      <c r="B33" s="250" t="s">
        <v>254</v>
      </c>
      <c r="C33" s="251" t="s">
        <v>255</v>
      </c>
      <c r="D33" s="231" t="s">
        <v>259</v>
      </c>
      <c r="E33" s="252">
        <v>2</v>
      </c>
      <c r="F33" s="253">
        <v>3</v>
      </c>
      <c r="G33" s="254" t="s">
        <v>23</v>
      </c>
      <c r="H33" s="255" t="s">
        <v>256</v>
      </c>
      <c r="I33" s="236"/>
      <c r="J33" s="256" t="s">
        <v>12</v>
      </c>
      <c r="K33" s="257">
        <v>72</v>
      </c>
      <c r="L33" s="256" t="s">
        <v>14</v>
      </c>
      <c r="M33" s="258">
        <f t="shared" ref="M33:M38" si="7">PRODUCT(I33/K33)</f>
        <v>0</v>
      </c>
      <c r="N33" s="256" t="s">
        <v>16</v>
      </c>
      <c r="O33" s="259">
        <v>7.31</v>
      </c>
      <c r="P33" s="256" t="s">
        <v>14</v>
      </c>
      <c r="Q33" s="260">
        <f t="shared" ref="Q33:Q38" si="8">PRODUCT(M33,O33)</f>
        <v>0</v>
      </c>
      <c r="R33" s="242" t="str">
        <f t="shared" si="3"/>
        <v/>
      </c>
      <c r="S33" s="247" t="e">
        <f t="shared" ref="S33:S38" si="9">(R33/K33)</f>
        <v>#VALUE!</v>
      </c>
      <c r="T33" s="248"/>
      <c r="U33" s="248"/>
      <c r="V33" s="249"/>
    </row>
    <row r="34" spans="1:23" s="170" customFormat="1" ht="24.75" customHeight="1">
      <c r="A34" s="7"/>
      <c r="B34" s="230" t="s">
        <v>271</v>
      </c>
      <c r="C34" s="293" t="s">
        <v>312</v>
      </c>
      <c r="D34" s="231" t="s">
        <v>272</v>
      </c>
      <c r="E34" s="232">
        <v>2</v>
      </c>
      <c r="F34" s="233">
        <v>3</v>
      </c>
      <c r="G34" s="234" t="s">
        <v>23</v>
      </c>
      <c r="H34" s="235" t="s">
        <v>273</v>
      </c>
      <c r="I34" s="236"/>
      <c r="J34" s="237" t="s">
        <v>12</v>
      </c>
      <c r="K34" s="238">
        <v>72</v>
      </c>
      <c r="L34" s="237" t="s">
        <v>14</v>
      </c>
      <c r="M34" s="239">
        <f t="shared" si="7"/>
        <v>0</v>
      </c>
      <c r="N34" s="237" t="s">
        <v>16</v>
      </c>
      <c r="O34" s="240">
        <v>9</v>
      </c>
      <c r="P34" s="237" t="s">
        <v>14</v>
      </c>
      <c r="Q34" s="260">
        <f t="shared" si="8"/>
        <v>0</v>
      </c>
      <c r="R34" s="242" t="str">
        <f t="shared" si="3"/>
        <v/>
      </c>
      <c r="S34" s="247"/>
      <c r="T34" s="248"/>
      <c r="U34" s="248"/>
      <c r="V34" s="249"/>
    </row>
    <row r="35" spans="1:23" s="170" customFormat="1" ht="24.75" customHeight="1">
      <c r="A35" s="7"/>
      <c r="B35" s="230" t="s">
        <v>274</v>
      </c>
      <c r="C35" s="293" t="s">
        <v>313</v>
      </c>
      <c r="D35" s="231" t="s">
        <v>275</v>
      </c>
      <c r="E35" s="232">
        <v>2</v>
      </c>
      <c r="F35" s="233">
        <v>3</v>
      </c>
      <c r="G35" s="234" t="s">
        <v>23</v>
      </c>
      <c r="H35" s="235" t="s">
        <v>276</v>
      </c>
      <c r="I35" s="236"/>
      <c r="J35" s="237" t="s">
        <v>12</v>
      </c>
      <c r="K35" s="238">
        <v>72</v>
      </c>
      <c r="L35" s="237" t="s">
        <v>14</v>
      </c>
      <c r="M35" s="239">
        <f t="shared" si="7"/>
        <v>0</v>
      </c>
      <c r="N35" s="237" t="s">
        <v>16</v>
      </c>
      <c r="O35" s="240">
        <v>8.44</v>
      </c>
      <c r="P35" s="237" t="s">
        <v>14</v>
      </c>
      <c r="Q35" s="260">
        <f t="shared" si="8"/>
        <v>0</v>
      </c>
      <c r="R35" s="242" t="str">
        <f t="shared" si="3"/>
        <v/>
      </c>
      <c r="S35" s="247"/>
      <c r="T35" s="248"/>
      <c r="U35" s="248"/>
      <c r="V35" s="249"/>
    </row>
    <row r="36" spans="1:23" s="170" customFormat="1" ht="27.75" customHeight="1">
      <c r="A36" s="7"/>
      <c r="B36" s="230" t="s">
        <v>277</v>
      </c>
      <c r="C36" s="293" t="s">
        <v>334</v>
      </c>
      <c r="D36" s="231" t="s">
        <v>278</v>
      </c>
      <c r="E36" s="232">
        <v>2</v>
      </c>
      <c r="F36" s="233">
        <v>3</v>
      </c>
      <c r="G36" s="234" t="s">
        <v>23</v>
      </c>
      <c r="H36" s="235" t="s">
        <v>279</v>
      </c>
      <c r="I36" s="236"/>
      <c r="J36" s="237" t="s">
        <v>12</v>
      </c>
      <c r="K36" s="238">
        <v>72</v>
      </c>
      <c r="L36" s="237" t="s">
        <v>14</v>
      </c>
      <c r="M36" s="239">
        <f t="shared" si="7"/>
        <v>0</v>
      </c>
      <c r="N36" s="237" t="s">
        <v>16</v>
      </c>
      <c r="O36" s="240">
        <v>8.44</v>
      </c>
      <c r="P36" s="237" t="s">
        <v>14</v>
      </c>
      <c r="Q36" s="260">
        <f t="shared" si="8"/>
        <v>0</v>
      </c>
      <c r="R36" s="242" t="str">
        <f t="shared" si="3"/>
        <v/>
      </c>
      <c r="S36" s="247"/>
      <c r="T36" s="248"/>
      <c r="U36" s="248"/>
      <c r="V36" s="249"/>
    </row>
    <row r="37" spans="1:23" s="172" customFormat="1" ht="27.75" hidden="1" customHeight="1">
      <c r="A37" s="7"/>
      <c r="B37" s="214" t="s">
        <v>57</v>
      </c>
      <c r="C37" s="292" t="s">
        <v>257</v>
      </c>
      <c r="D37" s="48" t="s">
        <v>260</v>
      </c>
      <c r="E37" s="65">
        <v>1.5</v>
      </c>
      <c r="F37" s="56">
        <v>2.25</v>
      </c>
      <c r="G37" s="51" t="s">
        <v>23</v>
      </c>
      <c r="H37" s="52" t="s">
        <v>59</v>
      </c>
      <c r="I37" s="124"/>
      <c r="J37" s="158" t="s">
        <v>12</v>
      </c>
      <c r="K37" s="125">
        <v>90</v>
      </c>
      <c r="L37" s="158" t="s">
        <v>14</v>
      </c>
      <c r="M37" s="126">
        <f t="shared" si="7"/>
        <v>0</v>
      </c>
      <c r="N37" s="158" t="s">
        <v>16</v>
      </c>
      <c r="O37" s="127">
        <v>9</v>
      </c>
      <c r="P37" s="158" t="s">
        <v>14</v>
      </c>
      <c r="Q37" s="146">
        <f t="shared" si="8"/>
        <v>0</v>
      </c>
      <c r="R37" s="190" t="str">
        <f t="shared" si="3"/>
        <v/>
      </c>
      <c r="S37" s="199" t="e">
        <f t="shared" si="9"/>
        <v>#VALUE!</v>
      </c>
      <c r="T37" s="200"/>
      <c r="U37" s="200"/>
      <c r="V37" s="201"/>
    </row>
    <row r="38" spans="1:23" s="172" customFormat="1" ht="27.75" hidden="1" customHeight="1">
      <c r="A38" s="7"/>
      <c r="B38" s="214" t="s">
        <v>60</v>
      </c>
      <c r="C38" s="292" t="s">
        <v>258</v>
      </c>
      <c r="D38" s="48" t="s">
        <v>33</v>
      </c>
      <c r="E38" s="65">
        <v>1.5</v>
      </c>
      <c r="F38" s="56">
        <v>2.25</v>
      </c>
      <c r="G38" s="51" t="s">
        <v>23</v>
      </c>
      <c r="H38" s="52" t="s">
        <v>34</v>
      </c>
      <c r="I38" s="124"/>
      <c r="J38" s="158" t="s">
        <v>12</v>
      </c>
      <c r="K38" s="125">
        <v>90</v>
      </c>
      <c r="L38" s="158" t="s">
        <v>14</v>
      </c>
      <c r="M38" s="126">
        <f t="shared" si="7"/>
        <v>0</v>
      </c>
      <c r="N38" s="158" t="s">
        <v>16</v>
      </c>
      <c r="O38" s="127">
        <v>7.88</v>
      </c>
      <c r="P38" s="158" t="s">
        <v>14</v>
      </c>
      <c r="Q38" s="147">
        <f t="shared" si="8"/>
        <v>0</v>
      </c>
      <c r="R38" s="190" t="str">
        <f t="shared" si="3"/>
        <v/>
      </c>
      <c r="S38" s="199" t="e">
        <f t="shared" si="9"/>
        <v>#VALUE!</v>
      </c>
      <c r="T38" s="200"/>
      <c r="U38" s="200"/>
      <c r="V38" s="201"/>
    </row>
    <row r="39" spans="1:23" s="170" customFormat="1" ht="27.75" hidden="1" customHeight="1">
      <c r="A39" s="7"/>
      <c r="B39" s="214" t="s">
        <v>62</v>
      </c>
      <c r="C39" s="291" t="s">
        <v>212</v>
      </c>
      <c r="D39" s="48" t="s">
        <v>46</v>
      </c>
      <c r="E39" s="65">
        <v>2</v>
      </c>
      <c r="F39" s="56">
        <v>3</v>
      </c>
      <c r="G39" s="51" t="s">
        <v>23</v>
      </c>
      <c r="H39" s="52" t="s">
        <v>63</v>
      </c>
      <c r="I39" s="124"/>
      <c r="J39" s="157" t="s">
        <v>12</v>
      </c>
      <c r="K39" s="83">
        <v>48</v>
      </c>
      <c r="L39" s="157" t="s">
        <v>14</v>
      </c>
      <c r="M39" s="84">
        <f t="shared" si="5"/>
        <v>0</v>
      </c>
      <c r="N39" s="157" t="s">
        <v>16</v>
      </c>
      <c r="O39" s="50">
        <v>6</v>
      </c>
      <c r="P39" s="157" t="s">
        <v>14</v>
      </c>
      <c r="Q39" s="36">
        <f t="shared" si="6"/>
        <v>0</v>
      </c>
      <c r="R39" s="190" t="str">
        <f t="shared" si="3"/>
        <v/>
      </c>
      <c r="S39" s="191" t="e">
        <f t="shared" si="4"/>
        <v>#VALUE!</v>
      </c>
      <c r="T39" s="59"/>
      <c r="U39" s="59"/>
      <c r="V39" s="192"/>
      <c r="W39" s="7"/>
    </row>
    <row r="40" spans="1:23" s="170" customFormat="1" ht="23.25" hidden="1" customHeight="1">
      <c r="A40" s="7"/>
      <c r="B40" s="214" t="s">
        <v>64</v>
      </c>
      <c r="C40" s="291" t="s">
        <v>206</v>
      </c>
      <c r="D40" s="48" t="s">
        <v>65</v>
      </c>
      <c r="E40" s="65">
        <v>2</v>
      </c>
      <c r="F40" s="56">
        <v>2</v>
      </c>
      <c r="G40" s="51" t="s">
        <v>23</v>
      </c>
      <c r="H40" s="52" t="s">
        <v>66</v>
      </c>
      <c r="I40" s="124"/>
      <c r="J40" s="157" t="s">
        <v>12</v>
      </c>
      <c r="K40" s="83">
        <v>60</v>
      </c>
      <c r="L40" s="157" t="s">
        <v>14</v>
      </c>
      <c r="M40" s="84">
        <f t="shared" si="5"/>
        <v>0</v>
      </c>
      <c r="N40" s="157" t="s">
        <v>16</v>
      </c>
      <c r="O40" s="50">
        <v>7.5</v>
      </c>
      <c r="P40" s="157" t="s">
        <v>14</v>
      </c>
      <c r="Q40" s="36">
        <f t="shared" si="6"/>
        <v>0</v>
      </c>
      <c r="R40" s="190" t="str">
        <f t="shared" si="3"/>
        <v/>
      </c>
      <c r="S40" s="191" t="e">
        <f t="shared" si="4"/>
        <v>#VALUE!</v>
      </c>
      <c r="T40" s="59"/>
      <c r="U40" s="59"/>
      <c r="V40" s="192"/>
      <c r="W40" s="7"/>
    </row>
    <row r="41" spans="1:23" s="170" customFormat="1" ht="23.25" hidden="1" customHeight="1">
      <c r="A41" s="7"/>
      <c r="B41" s="214" t="s">
        <v>67</v>
      </c>
      <c r="C41" s="291" t="s">
        <v>207</v>
      </c>
      <c r="D41" s="48" t="s">
        <v>68</v>
      </c>
      <c r="E41" s="65">
        <v>2</v>
      </c>
      <c r="F41" s="56">
        <v>2</v>
      </c>
      <c r="G41" s="51" t="s">
        <v>23</v>
      </c>
      <c r="H41" s="52" t="s">
        <v>69</v>
      </c>
      <c r="I41" s="124"/>
      <c r="J41" s="157" t="s">
        <v>12</v>
      </c>
      <c r="K41" s="83">
        <v>60</v>
      </c>
      <c r="L41" s="157" t="s">
        <v>14</v>
      </c>
      <c r="M41" s="84">
        <f t="shared" si="5"/>
        <v>0</v>
      </c>
      <c r="N41" s="157" t="s">
        <v>16</v>
      </c>
      <c r="O41" s="50">
        <v>6.98</v>
      </c>
      <c r="P41" s="157" t="s">
        <v>14</v>
      </c>
      <c r="Q41" s="36">
        <f t="shared" si="6"/>
        <v>0</v>
      </c>
      <c r="R41" s="190" t="str">
        <f t="shared" si="3"/>
        <v/>
      </c>
      <c r="S41" s="191" t="e">
        <f t="shared" si="4"/>
        <v>#VALUE!</v>
      </c>
      <c r="T41" s="59"/>
      <c r="U41" s="59"/>
      <c r="V41" s="192"/>
      <c r="W41" s="7"/>
    </row>
    <row r="42" spans="1:23" s="170" customFormat="1" ht="24.75" customHeight="1">
      <c r="A42" s="7"/>
      <c r="B42" s="301" t="s">
        <v>299</v>
      </c>
      <c r="C42" s="319" t="s">
        <v>336</v>
      </c>
      <c r="D42" s="303" t="s">
        <v>303</v>
      </c>
      <c r="E42" s="321">
        <v>2</v>
      </c>
      <c r="F42" s="312">
        <v>2.5</v>
      </c>
      <c r="G42" s="306" t="s">
        <v>23</v>
      </c>
      <c r="H42" s="307" t="s">
        <v>304</v>
      </c>
      <c r="I42" s="318"/>
      <c r="J42" s="309" t="s">
        <v>12</v>
      </c>
      <c r="K42" s="310">
        <v>60</v>
      </c>
      <c r="L42" s="309" t="s">
        <v>14</v>
      </c>
      <c r="M42" s="311">
        <f t="shared" ref="M42:M43" si="10">PRODUCT(I42/K42)</f>
        <v>0</v>
      </c>
      <c r="N42" s="309" t="s">
        <v>16</v>
      </c>
      <c r="O42" s="312">
        <v>7.5</v>
      </c>
      <c r="P42" s="309" t="s">
        <v>14</v>
      </c>
      <c r="Q42" s="313">
        <f t="shared" ref="Q42:Q43" si="11">PRODUCT(M42,O42)</f>
        <v>0</v>
      </c>
      <c r="R42" s="314" t="str">
        <f t="shared" si="3"/>
        <v/>
      </c>
      <c r="S42" s="315" t="e">
        <f t="shared" ref="S42:S43" si="12">(R42/K42)</f>
        <v>#VALUE!</v>
      </c>
      <c r="T42" s="316"/>
      <c r="U42" s="316"/>
      <c r="V42" s="317"/>
      <c r="W42" s="7"/>
    </row>
    <row r="43" spans="1:23" s="170" customFormat="1" ht="24.75" customHeight="1">
      <c r="A43" s="7"/>
      <c r="B43" s="301" t="s">
        <v>300</v>
      </c>
      <c r="C43" s="319" t="s">
        <v>337</v>
      </c>
      <c r="D43" s="303" t="s">
        <v>301</v>
      </c>
      <c r="E43" s="321">
        <v>2</v>
      </c>
      <c r="F43" s="312">
        <v>2.5</v>
      </c>
      <c r="G43" s="306" t="s">
        <v>23</v>
      </c>
      <c r="H43" s="307" t="s">
        <v>302</v>
      </c>
      <c r="I43" s="318"/>
      <c r="J43" s="309" t="s">
        <v>12</v>
      </c>
      <c r="K43" s="310">
        <v>60</v>
      </c>
      <c r="L43" s="309" t="s">
        <v>14</v>
      </c>
      <c r="M43" s="311">
        <f t="shared" si="10"/>
        <v>0</v>
      </c>
      <c r="N43" s="309" t="s">
        <v>16</v>
      </c>
      <c r="O43" s="312">
        <v>6.98</v>
      </c>
      <c r="P43" s="309" t="s">
        <v>14</v>
      </c>
      <c r="Q43" s="313">
        <f t="shared" si="11"/>
        <v>0</v>
      </c>
      <c r="R43" s="314" t="str">
        <f t="shared" si="3"/>
        <v/>
      </c>
      <c r="S43" s="315" t="e">
        <f t="shared" si="12"/>
        <v>#VALUE!</v>
      </c>
      <c r="T43" s="316"/>
      <c r="U43" s="316"/>
      <c r="V43" s="317"/>
      <c r="W43" s="7"/>
    </row>
    <row r="44" spans="1:23" s="170" customFormat="1" ht="20.25" customHeight="1">
      <c r="A44" s="7"/>
      <c r="B44" s="301" t="s">
        <v>70</v>
      </c>
      <c r="C44" s="319" t="s">
        <v>305</v>
      </c>
      <c r="D44" s="303" t="s">
        <v>65</v>
      </c>
      <c r="E44" s="321">
        <v>2</v>
      </c>
      <c r="F44" s="312">
        <v>2</v>
      </c>
      <c r="G44" s="306" t="s">
        <v>23</v>
      </c>
      <c r="H44" s="307" t="s">
        <v>66</v>
      </c>
      <c r="I44" s="318"/>
      <c r="J44" s="309" t="s">
        <v>12</v>
      </c>
      <c r="K44" s="310">
        <v>60</v>
      </c>
      <c r="L44" s="309" t="s">
        <v>14</v>
      </c>
      <c r="M44" s="311">
        <f t="shared" si="5"/>
        <v>0</v>
      </c>
      <c r="N44" s="309" t="s">
        <v>16</v>
      </c>
      <c r="O44" s="312">
        <v>7.5</v>
      </c>
      <c r="P44" s="309" t="s">
        <v>14</v>
      </c>
      <c r="Q44" s="313">
        <f t="shared" si="6"/>
        <v>0</v>
      </c>
      <c r="R44" s="314" t="str">
        <f t="shared" si="3"/>
        <v/>
      </c>
      <c r="S44" s="315" t="e">
        <f t="shared" si="4"/>
        <v>#VALUE!</v>
      </c>
      <c r="T44" s="316"/>
      <c r="U44" s="316"/>
      <c r="V44" s="317"/>
      <c r="W44" s="7"/>
    </row>
    <row r="45" spans="1:23" s="170" customFormat="1" ht="20.25" customHeight="1">
      <c r="A45" s="7"/>
      <c r="B45" s="301" t="s">
        <v>71</v>
      </c>
      <c r="C45" s="319" t="s">
        <v>306</v>
      </c>
      <c r="D45" s="303" t="s">
        <v>72</v>
      </c>
      <c r="E45" s="321">
        <v>2</v>
      </c>
      <c r="F45" s="312">
        <v>2</v>
      </c>
      <c r="G45" s="306" t="s">
        <v>23</v>
      </c>
      <c r="H45" s="307" t="s">
        <v>73</v>
      </c>
      <c r="I45" s="318"/>
      <c r="J45" s="309" t="s">
        <v>12</v>
      </c>
      <c r="K45" s="310">
        <v>60</v>
      </c>
      <c r="L45" s="309" t="s">
        <v>14</v>
      </c>
      <c r="M45" s="311">
        <f t="shared" si="5"/>
        <v>0</v>
      </c>
      <c r="N45" s="309" t="s">
        <v>16</v>
      </c>
      <c r="O45" s="312">
        <v>6.98</v>
      </c>
      <c r="P45" s="309" t="s">
        <v>14</v>
      </c>
      <c r="Q45" s="313">
        <f t="shared" si="6"/>
        <v>0</v>
      </c>
      <c r="R45" s="314" t="str">
        <f t="shared" si="3"/>
        <v/>
      </c>
      <c r="S45" s="315" t="e">
        <f t="shared" si="4"/>
        <v>#VALUE!</v>
      </c>
      <c r="T45" s="316"/>
      <c r="U45" s="316"/>
      <c r="V45" s="317"/>
      <c r="W45" s="7"/>
    </row>
    <row r="46" spans="1:23" s="170" customFormat="1" ht="23.25" customHeight="1">
      <c r="A46" s="7"/>
      <c r="B46" s="301" t="s">
        <v>322</v>
      </c>
      <c r="C46" s="319" t="s">
        <v>324</v>
      </c>
      <c r="D46" s="303" t="s">
        <v>325</v>
      </c>
      <c r="E46" s="321">
        <v>2</v>
      </c>
      <c r="F46" s="312">
        <v>2</v>
      </c>
      <c r="G46" s="306" t="s">
        <v>23</v>
      </c>
      <c r="H46" s="307" t="s">
        <v>326</v>
      </c>
      <c r="I46" s="318"/>
      <c r="J46" s="309" t="s">
        <v>12</v>
      </c>
      <c r="K46" s="310">
        <v>60</v>
      </c>
      <c r="L46" s="309" t="s">
        <v>14</v>
      </c>
      <c r="M46" s="311">
        <f t="shared" si="5"/>
        <v>0</v>
      </c>
      <c r="N46" s="309" t="s">
        <v>16</v>
      </c>
      <c r="O46" s="312">
        <v>7.5</v>
      </c>
      <c r="P46" s="309" t="s">
        <v>14</v>
      </c>
      <c r="Q46" s="313">
        <f t="shared" si="6"/>
        <v>0</v>
      </c>
      <c r="R46" s="314"/>
      <c r="S46" s="315" t="e">
        <v>#N/A</v>
      </c>
      <c r="T46" s="316"/>
      <c r="U46" s="316"/>
      <c r="V46" s="317"/>
      <c r="W46" s="7"/>
    </row>
    <row r="47" spans="1:23" s="170" customFormat="1" ht="23.25" customHeight="1">
      <c r="A47" s="7"/>
      <c r="B47" s="301" t="s">
        <v>323</v>
      </c>
      <c r="C47" s="319" t="s">
        <v>327</v>
      </c>
      <c r="D47" s="303" t="s">
        <v>325</v>
      </c>
      <c r="E47" s="321">
        <v>2</v>
      </c>
      <c r="F47" s="312">
        <v>2</v>
      </c>
      <c r="G47" s="306" t="s">
        <v>23</v>
      </c>
      <c r="H47" s="307" t="s">
        <v>326</v>
      </c>
      <c r="I47" s="318"/>
      <c r="J47" s="309" t="s">
        <v>12</v>
      </c>
      <c r="K47" s="310">
        <v>60</v>
      </c>
      <c r="L47" s="309" t="s">
        <v>14</v>
      </c>
      <c r="M47" s="311">
        <f t="shared" si="5"/>
        <v>0</v>
      </c>
      <c r="N47" s="309" t="s">
        <v>16</v>
      </c>
      <c r="O47" s="312">
        <v>7.5</v>
      </c>
      <c r="P47" s="309" t="s">
        <v>14</v>
      </c>
      <c r="Q47" s="313">
        <f t="shared" si="6"/>
        <v>0</v>
      </c>
      <c r="R47" s="314"/>
      <c r="S47" s="315" t="e">
        <v>#N/A</v>
      </c>
      <c r="T47" s="316"/>
      <c r="U47" s="316"/>
      <c r="V47" s="317"/>
      <c r="W47" s="7"/>
    </row>
    <row r="48" spans="1:23" s="170" customFormat="1" ht="23.25" hidden="1" customHeight="1">
      <c r="A48" s="7"/>
      <c r="B48" s="301" t="s">
        <v>74</v>
      </c>
      <c r="C48" s="319" t="s">
        <v>107</v>
      </c>
      <c r="D48" s="303" t="s">
        <v>75</v>
      </c>
      <c r="E48" s="321">
        <v>2</v>
      </c>
      <c r="F48" s="312">
        <v>3.5</v>
      </c>
      <c r="G48" s="306" t="s">
        <v>23</v>
      </c>
      <c r="H48" s="307" t="s">
        <v>76</v>
      </c>
      <c r="I48" s="318"/>
      <c r="J48" s="309" t="s">
        <v>12</v>
      </c>
      <c r="K48" s="310">
        <v>48</v>
      </c>
      <c r="L48" s="309" t="s">
        <v>14</v>
      </c>
      <c r="M48" s="311">
        <f t="shared" si="5"/>
        <v>0</v>
      </c>
      <c r="N48" s="309" t="s">
        <v>16</v>
      </c>
      <c r="O48" s="312">
        <v>6</v>
      </c>
      <c r="P48" s="309" t="s">
        <v>14</v>
      </c>
      <c r="Q48" s="313">
        <f t="shared" si="6"/>
        <v>0</v>
      </c>
      <c r="R48" s="314" t="str">
        <f t="shared" si="3"/>
        <v/>
      </c>
      <c r="S48" s="315" t="e">
        <f t="shared" si="4"/>
        <v>#VALUE!</v>
      </c>
      <c r="T48" s="316"/>
      <c r="U48" s="316"/>
      <c r="V48" s="317"/>
      <c r="W48" s="7"/>
    </row>
    <row r="49" spans="1:23" s="170" customFormat="1" ht="23.25" hidden="1" customHeight="1">
      <c r="A49" s="7"/>
      <c r="B49" s="301" t="s">
        <v>77</v>
      </c>
      <c r="C49" s="319" t="s">
        <v>109</v>
      </c>
      <c r="D49" s="303" t="s">
        <v>78</v>
      </c>
      <c r="E49" s="321">
        <v>2</v>
      </c>
      <c r="F49" s="312">
        <v>3.5</v>
      </c>
      <c r="G49" s="306" t="s">
        <v>23</v>
      </c>
      <c r="H49" s="307" t="s">
        <v>79</v>
      </c>
      <c r="I49" s="318"/>
      <c r="J49" s="309" t="s">
        <v>12</v>
      </c>
      <c r="K49" s="310">
        <v>48</v>
      </c>
      <c r="L49" s="309" t="s">
        <v>14</v>
      </c>
      <c r="M49" s="311">
        <f t="shared" si="5"/>
        <v>0</v>
      </c>
      <c r="N49" s="309" t="s">
        <v>16</v>
      </c>
      <c r="O49" s="312">
        <v>6</v>
      </c>
      <c r="P49" s="309" t="s">
        <v>14</v>
      </c>
      <c r="Q49" s="313">
        <f t="shared" si="6"/>
        <v>0</v>
      </c>
      <c r="R49" s="314" t="str">
        <f t="shared" si="3"/>
        <v/>
      </c>
      <c r="S49" s="315" t="e">
        <f t="shared" si="4"/>
        <v>#VALUE!</v>
      </c>
      <c r="T49" s="316"/>
      <c r="U49" s="316"/>
      <c r="V49" s="317"/>
      <c r="W49" s="7"/>
    </row>
    <row r="50" spans="1:23" s="170" customFormat="1" ht="23.25" hidden="1" customHeight="1">
      <c r="A50" s="7"/>
      <c r="B50" s="301" t="s">
        <v>80</v>
      </c>
      <c r="C50" s="319" t="s">
        <v>111</v>
      </c>
      <c r="D50" s="303" t="s">
        <v>81</v>
      </c>
      <c r="E50" s="321">
        <v>2</v>
      </c>
      <c r="F50" s="312">
        <v>3.5</v>
      </c>
      <c r="G50" s="306" t="s">
        <v>23</v>
      </c>
      <c r="H50" s="307" t="s">
        <v>82</v>
      </c>
      <c r="I50" s="318"/>
      <c r="J50" s="309" t="s">
        <v>12</v>
      </c>
      <c r="K50" s="310">
        <v>48</v>
      </c>
      <c r="L50" s="309" t="s">
        <v>14</v>
      </c>
      <c r="M50" s="311">
        <f t="shared" si="5"/>
        <v>0</v>
      </c>
      <c r="N50" s="309" t="s">
        <v>16</v>
      </c>
      <c r="O50" s="312">
        <v>6</v>
      </c>
      <c r="P50" s="309" t="s">
        <v>14</v>
      </c>
      <c r="Q50" s="313">
        <f t="shared" si="6"/>
        <v>0</v>
      </c>
      <c r="R50" s="314" t="str">
        <f t="shared" si="3"/>
        <v/>
      </c>
      <c r="S50" s="315" t="e">
        <f t="shared" si="4"/>
        <v>#VALUE!</v>
      </c>
      <c r="T50" s="316"/>
      <c r="U50" s="316"/>
      <c r="V50" s="317"/>
      <c r="W50" s="7"/>
    </row>
    <row r="51" spans="1:23" s="170" customFormat="1" ht="24.75" customHeight="1">
      <c r="A51" s="7"/>
      <c r="B51" s="301" t="s">
        <v>83</v>
      </c>
      <c r="C51" s="319" t="s">
        <v>314</v>
      </c>
      <c r="D51" s="303" t="s">
        <v>65</v>
      </c>
      <c r="E51" s="321">
        <v>2</v>
      </c>
      <c r="F51" s="312">
        <v>2</v>
      </c>
      <c r="G51" s="306" t="s">
        <v>23</v>
      </c>
      <c r="H51" s="307" t="s">
        <v>66</v>
      </c>
      <c r="I51" s="318"/>
      <c r="J51" s="309" t="s">
        <v>12</v>
      </c>
      <c r="K51" s="310">
        <v>60</v>
      </c>
      <c r="L51" s="309" t="s">
        <v>14</v>
      </c>
      <c r="M51" s="311">
        <f t="shared" si="5"/>
        <v>0</v>
      </c>
      <c r="N51" s="309" t="s">
        <v>16</v>
      </c>
      <c r="O51" s="312">
        <v>7.5</v>
      </c>
      <c r="P51" s="309" t="s">
        <v>14</v>
      </c>
      <c r="Q51" s="313">
        <f t="shared" si="6"/>
        <v>0</v>
      </c>
      <c r="R51" s="314" t="str">
        <f t="shared" si="3"/>
        <v/>
      </c>
      <c r="S51" s="315" t="e">
        <f t="shared" si="4"/>
        <v>#VALUE!</v>
      </c>
      <c r="T51" s="316"/>
      <c r="U51" s="316"/>
      <c r="V51" s="317"/>
      <c r="W51" s="7"/>
    </row>
    <row r="52" spans="1:23" s="170" customFormat="1" ht="24.75" customHeight="1">
      <c r="A52" s="7"/>
      <c r="B52" s="301" t="s">
        <v>84</v>
      </c>
      <c r="C52" s="319" t="s">
        <v>315</v>
      </c>
      <c r="D52" s="303" t="s">
        <v>72</v>
      </c>
      <c r="E52" s="321">
        <v>2</v>
      </c>
      <c r="F52" s="312">
        <v>2</v>
      </c>
      <c r="G52" s="306" t="s">
        <v>23</v>
      </c>
      <c r="H52" s="307" t="s">
        <v>73</v>
      </c>
      <c r="I52" s="318"/>
      <c r="J52" s="309" t="s">
        <v>12</v>
      </c>
      <c r="K52" s="310">
        <v>60</v>
      </c>
      <c r="L52" s="309" t="s">
        <v>14</v>
      </c>
      <c r="M52" s="311">
        <f t="shared" si="5"/>
        <v>0</v>
      </c>
      <c r="N52" s="309" t="s">
        <v>16</v>
      </c>
      <c r="O52" s="312">
        <v>6.98</v>
      </c>
      <c r="P52" s="309" t="s">
        <v>14</v>
      </c>
      <c r="Q52" s="313">
        <f t="shared" si="6"/>
        <v>0</v>
      </c>
      <c r="R52" s="347" t="str">
        <f t="shared" si="3"/>
        <v/>
      </c>
      <c r="S52" s="315" t="e">
        <f t="shared" si="4"/>
        <v>#VALUE!</v>
      </c>
      <c r="T52" s="316"/>
      <c r="U52" s="316"/>
      <c r="V52" s="317"/>
      <c r="W52" s="7"/>
    </row>
    <row r="53" spans="1:23" s="170" customFormat="1" ht="17.25" customHeight="1">
      <c r="A53" s="7"/>
      <c r="B53" s="138" t="s">
        <v>248</v>
      </c>
      <c r="C53" s="173"/>
      <c r="D53" s="173"/>
      <c r="E53" s="173"/>
      <c r="F53" s="174"/>
      <c r="G53" s="174"/>
      <c r="H53" s="139"/>
      <c r="I53" s="140"/>
      <c r="J53" s="159"/>
      <c r="K53" s="141"/>
      <c r="L53" s="159"/>
      <c r="M53" s="142"/>
      <c r="N53" s="159"/>
      <c r="O53" s="143" t="s">
        <v>1</v>
      </c>
      <c r="P53" s="167"/>
      <c r="Q53" s="175"/>
      <c r="R53" s="143"/>
      <c r="S53" s="143" t="s">
        <v>1</v>
      </c>
      <c r="T53" s="144" t="s">
        <v>1</v>
      </c>
      <c r="U53" s="144" t="s">
        <v>1</v>
      </c>
      <c r="V53" s="145" t="s">
        <v>1</v>
      </c>
      <c r="W53" s="7"/>
    </row>
    <row r="54" spans="1:23" s="170" customFormat="1" ht="23.25" customHeight="1">
      <c r="A54" s="7"/>
      <c r="B54" s="301" t="s">
        <v>85</v>
      </c>
      <c r="C54" s="319" t="s">
        <v>237</v>
      </c>
      <c r="D54" s="303" t="s">
        <v>65</v>
      </c>
      <c r="E54" s="321">
        <v>2</v>
      </c>
      <c r="F54" s="312">
        <v>2</v>
      </c>
      <c r="G54" s="306" t="s">
        <v>23</v>
      </c>
      <c r="H54" s="307" t="s">
        <v>66</v>
      </c>
      <c r="I54" s="318"/>
      <c r="J54" s="309" t="s">
        <v>12</v>
      </c>
      <c r="K54" s="310">
        <v>60</v>
      </c>
      <c r="L54" s="309" t="s">
        <v>14</v>
      </c>
      <c r="M54" s="311">
        <f>PRODUCT(I54/K54)</f>
        <v>0</v>
      </c>
      <c r="N54" s="309" t="s">
        <v>16</v>
      </c>
      <c r="O54" s="312">
        <v>7.5</v>
      </c>
      <c r="P54" s="309" t="s">
        <v>14</v>
      </c>
      <c r="Q54" s="313">
        <f>PRODUCT(M54,O54)</f>
        <v>0</v>
      </c>
      <c r="R54" s="314" t="str">
        <f t="shared" si="3"/>
        <v/>
      </c>
      <c r="S54" s="315" t="e">
        <f t="shared" si="4"/>
        <v>#VALUE!</v>
      </c>
      <c r="T54" s="316"/>
      <c r="U54" s="316"/>
      <c r="V54" s="317"/>
      <c r="W54" s="7"/>
    </row>
    <row r="55" spans="1:23" s="170" customFormat="1" ht="23.25" customHeight="1">
      <c r="A55" s="7"/>
      <c r="B55" s="301" t="s">
        <v>86</v>
      </c>
      <c r="C55" s="319" t="s">
        <v>238</v>
      </c>
      <c r="D55" s="303" t="s">
        <v>68</v>
      </c>
      <c r="E55" s="321">
        <v>2</v>
      </c>
      <c r="F55" s="312">
        <v>2</v>
      </c>
      <c r="G55" s="306" t="s">
        <v>23</v>
      </c>
      <c r="H55" s="307" t="s">
        <v>69</v>
      </c>
      <c r="I55" s="318"/>
      <c r="J55" s="309" t="s">
        <v>12</v>
      </c>
      <c r="K55" s="310">
        <v>60</v>
      </c>
      <c r="L55" s="309" t="s">
        <v>14</v>
      </c>
      <c r="M55" s="311">
        <f>PRODUCT(I55/K55)</f>
        <v>0</v>
      </c>
      <c r="N55" s="309" t="s">
        <v>16</v>
      </c>
      <c r="O55" s="312">
        <v>6.98</v>
      </c>
      <c r="P55" s="309" t="s">
        <v>14</v>
      </c>
      <c r="Q55" s="313">
        <f>PRODUCT(M55,O55)</f>
        <v>0</v>
      </c>
      <c r="R55" s="314" t="str">
        <f t="shared" si="3"/>
        <v/>
      </c>
      <c r="S55" s="315" t="e">
        <f t="shared" si="4"/>
        <v>#VALUE!</v>
      </c>
      <c r="T55" s="316"/>
      <c r="U55" s="316"/>
      <c r="V55" s="317"/>
      <c r="W55" s="7"/>
    </row>
    <row r="56" spans="1:23" s="170" customFormat="1" ht="23.25" hidden="1" customHeight="1">
      <c r="A56" s="7"/>
      <c r="B56" s="44" t="s">
        <v>87</v>
      </c>
      <c r="C56" s="30" t="s">
        <v>239</v>
      </c>
      <c r="D56" s="122" t="s">
        <v>75</v>
      </c>
      <c r="E56" s="137">
        <v>2</v>
      </c>
      <c r="F56" s="127">
        <v>3.5</v>
      </c>
      <c r="G56" s="70" t="s">
        <v>23</v>
      </c>
      <c r="H56" s="123" t="s">
        <v>76</v>
      </c>
      <c r="I56" s="124"/>
      <c r="J56" s="158" t="s">
        <v>12</v>
      </c>
      <c r="K56" s="125">
        <v>48</v>
      </c>
      <c r="L56" s="158" t="s">
        <v>14</v>
      </c>
      <c r="M56" s="126">
        <f>PRODUCT(I56/K56)</f>
        <v>0</v>
      </c>
      <c r="N56" s="158" t="s">
        <v>16</v>
      </c>
      <c r="O56" s="127">
        <v>6</v>
      </c>
      <c r="P56" s="158" t="s">
        <v>14</v>
      </c>
      <c r="Q56" s="128">
        <f>PRODUCT(M56,O56)</f>
        <v>0</v>
      </c>
      <c r="R56" s="190" t="str">
        <f t="shared" si="3"/>
        <v/>
      </c>
      <c r="S56" s="199" t="e">
        <f t="shared" si="4"/>
        <v>#VALUE!</v>
      </c>
      <c r="T56" s="200"/>
      <c r="U56" s="200"/>
      <c r="V56" s="201"/>
      <c r="W56" s="7"/>
    </row>
    <row r="57" spans="1:23" s="170" customFormat="1" ht="23.25" hidden="1" customHeight="1">
      <c r="A57" s="7"/>
      <c r="B57" s="44" t="s">
        <v>88</v>
      </c>
      <c r="C57" s="30" t="s">
        <v>240</v>
      </c>
      <c r="D57" s="122" t="s">
        <v>78</v>
      </c>
      <c r="E57" s="137">
        <v>2</v>
      </c>
      <c r="F57" s="127">
        <v>3.5</v>
      </c>
      <c r="G57" s="70" t="s">
        <v>23</v>
      </c>
      <c r="H57" s="123" t="s">
        <v>79</v>
      </c>
      <c r="I57" s="124"/>
      <c r="J57" s="158" t="s">
        <v>12</v>
      </c>
      <c r="K57" s="125">
        <v>48</v>
      </c>
      <c r="L57" s="158" t="s">
        <v>14</v>
      </c>
      <c r="M57" s="126">
        <f>PRODUCT(I57/K57)</f>
        <v>0</v>
      </c>
      <c r="N57" s="158" t="s">
        <v>16</v>
      </c>
      <c r="O57" s="127">
        <v>6</v>
      </c>
      <c r="P57" s="158" t="s">
        <v>14</v>
      </c>
      <c r="Q57" s="128">
        <f>PRODUCT(M57,O57)</f>
        <v>0</v>
      </c>
      <c r="R57" s="190" t="str">
        <f t="shared" si="3"/>
        <v/>
      </c>
      <c r="S57" s="202" t="e">
        <f t="shared" si="4"/>
        <v>#VALUE!</v>
      </c>
      <c r="T57" s="203"/>
      <c r="U57" s="203"/>
      <c r="V57" s="204"/>
      <c r="W57" s="7"/>
    </row>
    <row r="58" spans="1:23" s="170" customFormat="1" ht="16.5" customHeight="1">
      <c r="A58" s="7"/>
      <c r="B58" s="116" t="s">
        <v>333</v>
      </c>
      <c r="C58" s="152"/>
      <c r="D58" s="152"/>
      <c r="E58" s="117"/>
      <c r="F58" s="118"/>
      <c r="G58" s="118"/>
      <c r="H58" s="108"/>
      <c r="I58" s="110"/>
      <c r="J58" s="156"/>
      <c r="K58" s="111"/>
      <c r="L58" s="156"/>
      <c r="M58" s="112"/>
      <c r="N58" s="156"/>
      <c r="O58" s="113" t="s">
        <v>1</v>
      </c>
      <c r="P58" s="166"/>
      <c r="Q58" s="150"/>
      <c r="R58" s="113"/>
      <c r="S58" s="113" t="s">
        <v>1</v>
      </c>
      <c r="T58" s="113" t="s">
        <v>1</v>
      </c>
      <c r="U58" s="113" t="s">
        <v>1</v>
      </c>
      <c r="V58" s="289" t="s">
        <v>1</v>
      </c>
      <c r="W58" s="7"/>
    </row>
    <row r="59" spans="1:23" s="170" customFormat="1" ht="24.75" customHeight="1">
      <c r="A59" s="7"/>
      <c r="B59" s="230" t="s">
        <v>89</v>
      </c>
      <c r="C59" s="294" t="s">
        <v>316</v>
      </c>
      <c r="D59" s="231" t="s">
        <v>90</v>
      </c>
      <c r="E59" s="232">
        <v>1</v>
      </c>
      <c r="F59" s="233">
        <v>2</v>
      </c>
      <c r="G59" s="234" t="s">
        <v>91</v>
      </c>
      <c r="H59" s="235" t="s">
        <v>92</v>
      </c>
      <c r="I59" s="236"/>
      <c r="J59" s="237" t="s">
        <v>12</v>
      </c>
      <c r="K59" s="238">
        <v>60</v>
      </c>
      <c r="L59" s="237" t="s">
        <v>14</v>
      </c>
      <c r="M59" s="239">
        <f>PRODUCT(I59/K59)</f>
        <v>0</v>
      </c>
      <c r="N59" s="237" t="s">
        <v>16</v>
      </c>
      <c r="O59" s="240">
        <v>3.75</v>
      </c>
      <c r="P59" s="237" t="s">
        <v>14</v>
      </c>
      <c r="Q59" s="246">
        <f>PRODUCT(M59,O59)</f>
        <v>0</v>
      </c>
      <c r="R59" s="242" t="str">
        <f t="shared" si="3"/>
        <v/>
      </c>
      <c r="S59" s="247" t="e">
        <f t="shared" si="4"/>
        <v>#VALUE!</v>
      </c>
      <c r="T59" s="248"/>
      <c r="U59" s="248"/>
      <c r="V59" s="249"/>
      <c r="W59" s="7"/>
    </row>
    <row r="60" spans="1:23" s="170" customFormat="1" ht="24.75" customHeight="1" thickBot="1">
      <c r="A60" s="7"/>
      <c r="B60" s="331" t="s">
        <v>93</v>
      </c>
      <c r="C60" s="348" t="s">
        <v>317</v>
      </c>
      <c r="D60" s="333" t="s">
        <v>90</v>
      </c>
      <c r="E60" s="349">
        <v>1</v>
      </c>
      <c r="F60" s="350">
        <v>2</v>
      </c>
      <c r="G60" s="336" t="s">
        <v>23</v>
      </c>
      <c r="H60" s="337" t="s">
        <v>92</v>
      </c>
      <c r="I60" s="338"/>
      <c r="J60" s="339" t="s">
        <v>12</v>
      </c>
      <c r="K60" s="340">
        <v>60</v>
      </c>
      <c r="L60" s="339" t="s">
        <v>14</v>
      </c>
      <c r="M60" s="341">
        <f>PRODUCT(I60/K60)</f>
        <v>0</v>
      </c>
      <c r="N60" s="339" t="s">
        <v>16</v>
      </c>
      <c r="O60" s="335">
        <v>3.75</v>
      </c>
      <c r="P60" s="339" t="s">
        <v>14</v>
      </c>
      <c r="Q60" s="342">
        <f>PRODUCT(M60,O60)</f>
        <v>0</v>
      </c>
      <c r="R60" s="343" t="str">
        <f t="shared" si="3"/>
        <v/>
      </c>
      <c r="S60" s="344" t="e">
        <f t="shared" si="4"/>
        <v>#VALUE!</v>
      </c>
      <c r="T60" s="345"/>
      <c r="U60" s="345"/>
      <c r="V60" s="346"/>
      <c r="W60" s="7"/>
    </row>
    <row r="61" spans="1:23" s="170" customFormat="1" ht="18.75" customHeight="1">
      <c r="A61" s="7"/>
      <c r="B61" s="102" t="s">
        <v>249</v>
      </c>
      <c r="C61" s="119"/>
      <c r="D61" s="119"/>
      <c r="E61" s="119"/>
      <c r="F61" s="120"/>
      <c r="G61" s="120"/>
      <c r="H61" s="104"/>
      <c r="I61" s="114"/>
      <c r="J61" s="161"/>
      <c r="K61" s="115"/>
      <c r="L61" s="161"/>
      <c r="M61" s="106"/>
      <c r="N61" s="161"/>
      <c r="O61" s="107" t="s">
        <v>1</v>
      </c>
      <c r="P61" s="168"/>
      <c r="Q61" s="262"/>
      <c r="R61" s="107"/>
      <c r="S61" s="107" t="s">
        <v>1</v>
      </c>
      <c r="T61" s="132" t="s">
        <v>1</v>
      </c>
      <c r="U61" s="132" t="s">
        <v>1</v>
      </c>
      <c r="V61" s="133" t="s">
        <v>1</v>
      </c>
      <c r="W61" s="7"/>
    </row>
    <row r="62" spans="1:23" s="170" customFormat="1" ht="27.75" customHeight="1">
      <c r="A62" s="7"/>
      <c r="B62" s="230" t="s">
        <v>94</v>
      </c>
      <c r="C62" s="299" t="s">
        <v>213</v>
      </c>
      <c r="D62" s="231" t="s">
        <v>55</v>
      </c>
      <c r="E62" s="232">
        <v>2</v>
      </c>
      <c r="F62" s="233">
        <v>2</v>
      </c>
      <c r="G62" s="234" t="s">
        <v>23</v>
      </c>
      <c r="H62" s="235" t="s">
        <v>51</v>
      </c>
      <c r="I62" s="236"/>
      <c r="J62" s="237" t="s">
        <v>12</v>
      </c>
      <c r="K62" s="238">
        <v>72</v>
      </c>
      <c r="L62" s="237" t="s">
        <v>14</v>
      </c>
      <c r="M62" s="239">
        <f>PRODUCT(I62/K62)</f>
        <v>0</v>
      </c>
      <c r="N62" s="237" t="s">
        <v>16</v>
      </c>
      <c r="O62" s="240">
        <v>9</v>
      </c>
      <c r="P62" s="237" t="s">
        <v>14</v>
      </c>
      <c r="Q62" s="246">
        <f>PRODUCT(M62,O62)</f>
        <v>0</v>
      </c>
      <c r="R62" s="242" t="str">
        <f t="shared" si="3"/>
        <v/>
      </c>
      <c r="S62" s="243" t="e">
        <f t="shared" si="4"/>
        <v>#VALUE!</v>
      </c>
      <c r="T62" s="244"/>
      <c r="U62" s="244"/>
      <c r="V62" s="245"/>
      <c r="W62" s="7"/>
    </row>
    <row r="63" spans="1:23" s="170" customFormat="1" ht="27.75" customHeight="1">
      <c r="A63" s="7"/>
      <c r="B63" s="230" t="s">
        <v>95</v>
      </c>
      <c r="C63" s="299" t="s">
        <v>214</v>
      </c>
      <c r="D63" s="231" t="s">
        <v>56</v>
      </c>
      <c r="E63" s="232">
        <v>2</v>
      </c>
      <c r="F63" s="233">
        <v>2</v>
      </c>
      <c r="G63" s="234" t="s">
        <v>23</v>
      </c>
      <c r="H63" s="235" t="s">
        <v>54</v>
      </c>
      <c r="I63" s="236"/>
      <c r="J63" s="237" t="s">
        <v>12</v>
      </c>
      <c r="K63" s="238">
        <v>72</v>
      </c>
      <c r="L63" s="237" t="s">
        <v>14</v>
      </c>
      <c r="M63" s="239">
        <f>PRODUCT(I63/K63)</f>
        <v>0</v>
      </c>
      <c r="N63" s="237" t="s">
        <v>16</v>
      </c>
      <c r="O63" s="240">
        <v>7.88</v>
      </c>
      <c r="P63" s="237" t="s">
        <v>14</v>
      </c>
      <c r="Q63" s="246">
        <f>PRODUCT(M63,O63)</f>
        <v>0</v>
      </c>
      <c r="R63" s="242" t="str">
        <f t="shared" si="3"/>
        <v/>
      </c>
      <c r="S63" s="243" t="e">
        <f t="shared" si="4"/>
        <v>#VALUE!</v>
      </c>
      <c r="T63" s="244"/>
      <c r="U63" s="244"/>
      <c r="V63" s="245"/>
      <c r="W63" s="7"/>
    </row>
    <row r="64" spans="1:23" s="170" customFormat="1" ht="27.75" hidden="1" customHeight="1">
      <c r="A64" s="7"/>
      <c r="B64" s="230" t="s">
        <v>280</v>
      </c>
      <c r="C64" s="299" t="s">
        <v>283</v>
      </c>
      <c r="D64" s="231" t="s">
        <v>281</v>
      </c>
      <c r="E64" s="232">
        <v>2</v>
      </c>
      <c r="F64" s="233">
        <v>2</v>
      </c>
      <c r="G64" s="234" t="s">
        <v>23</v>
      </c>
      <c r="H64" s="235" t="s">
        <v>282</v>
      </c>
      <c r="I64" s="236"/>
      <c r="J64" s="237" t="s">
        <v>12</v>
      </c>
      <c r="K64" s="238">
        <v>90</v>
      </c>
      <c r="L64" s="237" t="s">
        <v>14</v>
      </c>
      <c r="M64" s="239">
        <f>PRODUCT(I64/K64)</f>
        <v>0</v>
      </c>
      <c r="N64" s="237" t="s">
        <v>16</v>
      </c>
      <c r="O64" s="240">
        <v>11.25</v>
      </c>
      <c r="P64" s="237" t="s">
        <v>14</v>
      </c>
      <c r="Q64" s="246">
        <f>PRODUCT(M64,O64)</f>
        <v>0</v>
      </c>
      <c r="R64" s="242" t="str">
        <f t="shared" si="3"/>
        <v/>
      </c>
      <c r="S64" s="243"/>
      <c r="T64" s="244"/>
      <c r="U64" s="244"/>
      <c r="V64" s="245"/>
      <c r="W64" s="7"/>
    </row>
    <row r="65" spans="1:23" s="170" customFormat="1" ht="27.75" customHeight="1">
      <c r="A65" s="7"/>
      <c r="B65" s="230" t="s">
        <v>96</v>
      </c>
      <c r="C65" s="299" t="s">
        <v>319</v>
      </c>
      <c r="D65" s="231" t="s">
        <v>65</v>
      </c>
      <c r="E65" s="232">
        <v>2</v>
      </c>
      <c r="F65" s="233">
        <v>2</v>
      </c>
      <c r="G65" s="234" t="s">
        <v>23</v>
      </c>
      <c r="H65" s="235" t="s">
        <v>66</v>
      </c>
      <c r="I65" s="236"/>
      <c r="J65" s="237" t="s">
        <v>12</v>
      </c>
      <c r="K65" s="238">
        <v>60</v>
      </c>
      <c r="L65" s="237" t="s">
        <v>14</v>
      </c>
      <c r="M65" s="239">
        <f>PRODUCT(I65/K65)</f>
        <v>0</v>
      </c>
      <c r="N65" s="237" t="s">
        <v>16</v>
      </c>
      <c r="O65" s="240">
        <v>7.5</v>
      </c>
      <c r="P65" s="237" t="s">
        <v>14</v>
      </c>
      <c r="Q65" s="246">
        <f>PRODUCT(M65,O65)</f>
        <v>0</v>
      </c>
      <c r="R65" s="242" t="str">
        <f t="shared" si="3"/>
        <v/>
      </c>
      <c r="S65" s="243" t="e">
        <f t="shared" si="4"/>
        <v>#VALUE!</v>
      </c>
      <c r="T65" s="244"/>
      <c r="U65" s="244"/>
      <c r="V65" s="245"/>
      <c r="W65" s="7"/>
    </row>
    <row r="66" spans="1:23" s="170" customFormat="1" ht="25.5">
      <c r="A66" s="7"/>
      <c r="B66" s="230" t="s">
        <v>97</v>
      </c>
      <c r="C66" s="299" t="s">
        <v>320</v>
      </c>
      <c r="D66" s="231" t="s">
        <v>72</v>
      </c>
      <c r="E66" s="232">
        <v>2</v>
      </c>
      <c r="F66" s="233">
        <v>2</v>
      </c>
      <c r="G66" s="234" t="s">
        <v>23</v>
      </c>
      <c r="H66" s="235" t="s">
        <v>73</v>
      </c>
      <c r="I66" s="236"/>
      <c r="J66" s="237" t="s">
        <v>12</v>
      </c>
      <c r="K66" s="238">
        <v>60</v>
      </c>
      <c r="L66" s="237" t="s">
        <v>14</v>
      </c>
      <c r="M66" s="239">
        <f>PRODUCT(I66/K66)</f>
        <v>0</v>
      </c>
      <c r="N66" s="237" t="s">
        <v>16</v>
      </c>
      <c r="O66" s="240">
        <v>6.98</v>
      </c>
      <c r="P66" s="237" t="s">
        <v>14</v>
      </c>
      <c r="Q66" s="246">
        <f>PRODUCT(M66,O66)</f>
        <v>0</v>
      </c>
      <c r="R66" s="242" t="str">
        <f t="shared" si="3"/>
        <v/>
      </c>
      <c r="S66" s="243" t="e">
        <f t="shared" si="4"/>
        <v>#VALUE!</v>
      </c>
      <c r="T66" s="244"/>
      <c r="U66" s="244"/>
      <c r="V66" s="245"/>
      <c r="W66" s="7"/>
    </row>
    <row r="67" spans="1:23" s="170" customFormat="1" ht="16.5" customHeight="1">
      <c r="A67" s="7"/>
      <c r="B67" s="138" t="s">
        <v>332</v>
      </c>
      <c r="C67" s="180"/>
      <c r="D67" s="139"/>
      <c r="E67" s="173"/>
      <c r="F67" s="174"/>
      <c r="G67" s="174"/>
      <c r="H67" s="139"/>
      <c r="I67" s="140"/>
      <c r="J67" s="159"/>
      <c r="K67" s="141"/>
      <c r="L67" s="159"/>
      <c r="M67" s="142"/>
      <c r="N67" s="159"/>
      <c r="O67" s="143" t="s">
        <v>1</v>
      </c>
      <c r="P67" s="167"/>
      <c r="Q67" s="175"/>
      <c r="R67" s="113"/>
      <c r="S67" s="113" t="s">
        <v>1</v>
      </c>
      <c r="T67" s="113" t="s">
        <v>1</v>
      </c>
      <c r="U67" s="113" t="s">
        <v>1</v>
      </c>
      <c r="V67" s="289" t="s">
        <v>1</v>
      </c>
      <c r="W67" s="7"/>
    </row>
    <row r="68" spans="1:23" s="170" customFormat="1" ht="24.75" customHeight="1">
      <c r="A68" s="7"/>
      <c r="B68" s="230" t="s">
        <v>295</v>
      </c>
      <c r="C68" s="293" t="s">
        <v>328</v>
      </c>
      <c r="D68" s="231" t="s">
        <v>44</v>
      </c>
      <c r="E68" s="232">
        <v>2</v>
      </c>
      <c r="F68" s="233">
        <v>3</v>
      </c>
      <c r="G68" s="234" t="s">
        <v>23</v>
      </c>
      <c r="H68" s="235" t="s">
        <v>40</v>
      </c>
      <c r="I68" s="236"/>
      <c r="J68" s="237" t="s">
        <v>12</v>
      </c>
      <c r="K68" s="238">
        <v>72</v>
      </c>
      <c r="L68" s="237" t="s">
        <v>14</v>
      </c>
      <c r="M68" s="239">
        <f t="shared" ref="M68" si="13">PRODUCT(I68/K68)</f>
        <v>0</v>
      </c>
      <c r="N68" s="237" t="s">
        <v>16</v>
      </c>
      <c r="O68" s="240">
        <v>9</v>
      </c>
      <c r="P68" s="237" t="s">
        <v>14</v>
      </c>
      <c r="Q68" s="246">
        <f t="shared" ref="Q68" si="14">PRODUCT(M68,O68)</f>
        <v>0</v>
      </c>
      <c r="R68" s="242"/>
      <c r="S68" s="247">
        <v>46.26</v>
      </c>
      <c r="T68" s="248"/>
      <c r="U68" s="248"/>
      <c r="V68" s="249"/>
      <c r="W68" s="7"/>
    </row>
    <row r="69" spans="1:23" s="170" customFormat="1" ht="24.75" hidden="1" customHeight="1">
      <c r="A69" s="7"/>
      <c r="B69" s="230" t="s">
        <v>284</v>
      </c>
      <c r="C69" s="293" t="s">
        <v>329</v>
      </c>
      <c r="D69" s="231" t="s">
        <v>44</v>
      </c>
      <c r="E69" s="261">
        <v>2</v>
      </c>
      <c r="F69" s="240">
        <v>3</v>
      </c>
      <c r="G69" s="234" t="s">
        <v>23</v>
      </c>
      <c r="H69" s="235" t="s">
        <v>40</v>
      </c>
      <c r="I69" s="236"/>
      <c r="J69" s="237" t="s">
        <v>12</v>
      </c>
      <c r="K69" s="238">
        <v>72</v>
      </c>
      <c r="L69" s="237" t="s">
        <v>14</v>
      </c>
      <c r="M69" s="239">
        <f t="shared" ref="M69:M70" si="15">PRODUCT(I69/K69)</f>
        <v>0</v>
      </c>
      <c r="N69" s="237" t="s">
        <v>16</v>
      </c>
      <c r="O69" s="240">
        <v>9</v>
      </c>
      <c r="P69" s="237" t="s">
        <v>14</v>
      </c>
      <c r="Q69" s="246">
        <f t="shared" ref="Q69:Q70" si="16">PRODUCT(M69,O69)</f>
        <v>0</v>
      </c>
      <c r="R69" s="242" t="str">
        <f t="shared" si="3"/>
        <v/>
      </c>
      <c r="S69" s="243"/>
      <c r="T69" s="244"/>
      <c r="U69" s="244"/>
      <c r="V69" s="245"/>
      <c r="W69" s="7"/>
    </row>
    <row r="70" spans="1:23" s="170" customFormat="1" ht="24.75" customHeight="1" thickBot="1">
      <c r="A70" s="7"/>
      <c r="B70" s="331" t="s">
        <v>285</v>
      </c>
      <c r="C70" s="332" t="s">
        <v>330</v>
      </c>
      <c r="D70" s="333" t="s">
        <v>45</v>
      </c>
      <c r="E70" s="334">
        <v>2</v>
      </c>
      <c r="F70" s="335">
        <v>3</v>
      </c>
      <c r="G70" s="336" t="s">
        <v>23</v>
      </c>
      <c r="H70" s="337" t="s">
        <v>43</v>
      </c>
      <c r="I70" s="338"/>
      <c r="J70" s="339" t="s">
        <v>12</v>
      </c>
      <c r="K70" s="340">
        <v>72</v>
      </c>
      <c r="L70" s="339" t="s">
        <v>14</v>
      </c>
      <c r="M70" s="341">
        <f t="shared" si="15"/>
        <v>0</v>
      </c>
      <c r="N70" s="339" t="s">
        <v>16</v>
      </c>
      <c r="O70" s="335">
        <v>7.88</v>
      </c>
      <c r="P70" s="339" t="s">
        <v>14</v>
      </c>
      <c r="Q70" s="342">
        <f t="shared" si="16"/>
        <v>0</v>
      </c>
      <c r="R70" s="343" t="str">
        <f t="shared" si="3"/>
        <v/>
      </c>
      <c r="S70" s="344"/>
      <c r="T70" s="345"/>
      <c r="U70" s="345"/>
      <c r="V70" s="346"/>
      <c r="W70" s="7"/>
    </row>
    <row r="71" spans="1:23" s="170" customFormat="1" ht="21.75" hidden="1" customHeight="1">
      <c r="A71" s="7"/>
      <c r="B71" s="324" t="s">
        <v>98</v>
      </c>
      <c r="C71" s="273" t="s">
        <v>99</v>
      </c>
      <c r="D71" s="210" t="s">
        <v>44</v>
      </c>
      <c r="E71" s="211">
        <v>2</v>
      </c>
      <c r="F71" s="212">
        <v>3</v>
      </c>
      <c r="G71" s="213" t="s">
        <v>23</v>
      </c>
      <c r="H71" s="325" t="s">
        <v>40</v>
      </c>
      <c r="I71" s="326"/>
      <c r="J71" s="327" t="s">
        <v>12</v>
      </c>
      <c r="K71" s="328">
        <v>72</v>
      </c>
      <c r="L71" s="327" t="s">
        <v>14</v>
      </c>
      <c r="M71" s="329">
        <f t="shared" ref="M71:M82" si="17">PRODUCT(I71/K71)</f>
        <v>0</v>
      </c>
      <c r="N71" s="327" t="s">
        <v>16</v>
      </c>
      <c r="O71" s="212">
        <v>9</v>
      </c>
      <c r="P71" s="327" t="s">
        <v>14</v>
      </c>
      <c r="Q71" s="330">
        <f t="shared" ref="Q71:Q82" si="18">PRODUCT(M71,O71)</f>
        <v>0</v>
      </c>
      <c r="R71" s="278" t="str">
        <f t="shared" si="3"/>
        <v/>
      </c>
      <c r="S71" s="279" t="e">
        <f t="shared" si="4"/>
        <v>#VALUE!</v>
      </c>
      <c r="T71" s="277"/>
      <c r="U71" s="277"/>
      <c r="V71" s="280"/>
      <c r="W71" s="7"/>
    </row>
    <row r="72" spans="1:23" s="170" customFormat="1" ht="21" hidden="1" customHeight="1">
      <c r="A72" s="7"/>
      <c r="B72" s="44" t="s">
        <v>100</v>
      </c>
      <c r="C72" s="26" t="s">
        <v>101</v>
      </c>
      <c r="D72" s="75" t="s">
        <v>45</v>
      </c>
      <c r="E72" s="76">
        <v>2</v>
      </c>
      <c r="F72" s="77">
        <v>3</v>
      </c>
      <c r="G72" s="63" t="s">
        <v>23</v>
      </c>
      <c r="H72" s="78" t="s">
        <v>43</v>
      </c>
      <c r="I72" s="79"/>
      <c r="J72" s="160" t="s">
        <v>12</v>
      </c>
      <c r="K72" s="80">
        <v>72</v>
      </c>
      <c r="L72" s="160" t="s">
        <v>14</v>
      </c>
      <c r="M72" s="81">
        <f t="shared" si="17"/>
        <v>0</v>
      </c>
      <c r="N72" s="160" t="s">
        <v>16</v>
      </c>
      <c r="O72" s="77">
        <v>7.88</v>
      </c>
      <c r="P72" s="160" t="s">
        <v>14</v>
      </c>
      <c r="Q72" s="37">
        <f t="shared" si="18"/>
        <v>0</v>
      </c>
      <c r="R72" s="190" t="str">
        <f t="shared" si="3"/>
        <v/>
      </c>
      <c r="S72" s="191" t="e">
        <f t="shared" si="4"/>
        <v>#VALUE!</v>
      </c>
      <c r="T72" s="59"/>
      <c r="U72" s="59"/>
      <c r="V72" s="192"/>
      <c r="W72" s="7"/>
    </row>
    <row r="73" spans="1:23" s="170" customFormat="1" ht="21" hidden="1" customHeight="1">
      <c r="A73" s="7"/>
      <c r="B73" s="46" t="s">
        <v>102</v>
      </c>
      <c r="C73" s="26" t="s">
        <v>103</v>
      </c>
      <c r="D73" s="75" t="s">
        <v>46</v>
      </c>
      <c r="E73" s="76">
        <v>2</v>
      </c>
      <c r="F73" s="77">
        <v>3</v>
      </c>
      <c r="G73" s="63" t="s">
        <v>23</v>
      </c>
      <c r="H73" s="78" t="s">
        <v>47</v>
      </c>
      <c r="I73" s="79"/>
      <c r="J73" s="160" t="s">
        <v>12</v>
      </c>
      <c r="K73" s="80">
        <v>72</v>
      </c>
      <c r="L73" s="160" t="s">
        <v>14</v>
      </c>
      <c r="M73" s="81">
        <f t="shared" si="17"/>
        <v>0</v>
      </c>
      <c r="N73" s="160" t="s">
        <v>16</v>
      </c>
      <c r="O73" s="77">
        <v>7.31</v>
      </c>
      <c r="P73" s="160" t="s">
        <v>14</v>
      </c>
      <c r="Q73" s="37">
        <f t="shared" si="18"/>
        <v>0</v>
      </c>
      <c r="R73" s="190" t="str">
        <f t="shared" si="3"/>
        <v/>
      </c>
      <c r="S73" s="191" t="e">
        <f t="shared" si="4"/>
        <v>#VALUE!</v>
      </c>
      <c r="T73" s="59"/>
      <c r="U73" s="59"/>
      <c r="V73" s="192"/>
      <c r="W73" s="7"/>
    </row>
    <row r="74" spans="1:23" s="170" customFormat="1" ht="21" hidden="1" customHeight="1">
      <c r="A74" s="7"/>
      <c r="B74" s="44" t="s">
        <v>104</v>
      </c>
      <c r="C74" s="26" t="s">
        <v>241</v>
      </c>
      <c r="D74" s="75" t="s">
        <v>44</v>
      </c>
      <c r="E74" s="76">
        <v>2</v>
      </c>
      <c r="F74" s="77">
        <v>3</v>
      </c>
      <c r="G74" s="63" t="s">
        <v>23</v>
      </c>
      <c r="H74" s="78" t="s">
        <v>40</v>
      </c>
      <c r="I74" s="79"/>
      <c r="J74" s="160" t="s">
        <v>12</v>
      </c>
      <c r="K74" s="80">
        <v>72</v>
      </c>
      <c r="L74" s="160" t="s">
        <v>14</v>
      </c>
      <c r="M74" s="81">
        <f t="shared" si="17"/>
        <v>0</v>
      </c>
      <c r="N74" s="160" t="s">
        <v>16</v>
      </c>
      <c r="O74" s="77">
        <v>9</v>
      </c>
      <c r="P74" s="160" t="s">
        <v>14</v>
      </c>
      <c r="Q74" s="37">
        <f t="shared" si="18"/>
        <v>0</v>
      </c>
      <c r="R74" s="190" t="str">
        <f t="shared" si="3"/>
        <v/>
      </c>
      <c r="S74" s="191" t="e">
        <f t="shared" si="4"/>
        <v>#VALUE!</v>
      </c>
      <c r="T74" s="59"/>
      <c r="U74" s="59"/>
      <c r="V74" s="192"/>
      <c r="W74" s="7"/>
    </row>
    <row r="75" spans="1:23" s="170" customFormat="1" ht="21" hidden="1" customHeight="1">
      <c r="A75" s="7"/>
      <c r="B75" s="44" t="s">
        <v>105</v>
      </c>
      <c r="C75" s="26" t="s">
        <v>215</v>
      </c>
      <c r="D75" s="75" t="s">
        <v>45</v>
      </c>
      <c r="E75" s="76">
        <v>2</v>
      </c>
      <c r="F75" s="77">
        <v>3</v>
      </c>
      <c r="G75" s="63" t="s">
        <v>23</v>
      </c>
      <c r="H75" s="78" t="s">
        <v>43</v>
      </c>
      <c r="I75" s="79"/>
      <c r="J75" s="160" t="s">
        <v>12</v>
      </c>
      <c r="K75" s="80">
        <v>72</v>
      </c>
      <c r="L75" s="160" t="s">
        <v>14</v>
      </c>
      <c r="M75" s="81">
        <f t="shared" si="17"/>
        <v>0</v>
      </c>
      <c r="N75" s="160" t="s">
        <v>16</v>
      </c>
      <c r="O75" s="77">
        <v>7.88</v>
      </c>
      <c r="P75" s="160" t="s">
        <v>14</v>
      </c>
      <c r="Q75" s="37">
        <f t="shared" si="18"/>
        <v>0</v>
      </c>
      <c r="R75" s="190" t="str">
        <f t="shared" si="3"/>
        <v/>
      </c>
      <c r="S75" s="191" t="e">
        <f t="shared" si="4"/>
        <v>#VALUE!</v>
      </c>
      <c r="T75" s="59"/>
      <c r="U75" s="59"/>
      <c r="V75" s="192"/>
      <c r="W75" s="7"/>
    </row>
    <row r="76" spans="1:23" s="170" customFormat="1" ht="24.75" hidden="1" customHeight="1">
      <c r="A76" s="7"/>
      <c r="B76" s="46" t="s">
        <v>104</v>
      </c>
      <c r="C76" s="26" t="s">
        <v>286</v>
      </c>
      <c r="D76" s="75" t="s">
        <v>44</v>
      </c>
      <c r="E76" s="76">
        <v>2</v>
      </c>
      <c r="F76" s="77">
        <v>3</v>
      </c>
      <c r="G76" s="63" t="s">
        <v>23</v>
      </c>
      <c r="H76" s="78" t="s">
        <v>40</v>
      </c>
      <c r="I76" s="79"/>
      <c r="J76" s="160" t="s">
        <v>12</v>
      </c>
      <c r="K76" s="80">
        <v>72</v>
      </c>
      <c r="L76" s="160" t="s">
        <v>14</v>
      </c>
      <c r="M76" s="81">
        <f t="shared" si="17"/>
        <v>0</v>
      </c>
      <c r="N76" s="160" t="s">
        <v>16</v>
      </c>
      <c r="O76" s="77">
        <v>9</v>
      </c>
      <c r="P76" s="160" t="s">
        <v>14</v>
      </c>
      <c r="Q76" s="37">
        <f t="shared" si="18"/>
        <v>0</v>
      </c>
      <c r="R76" s="190" t="str">
        <f t="shared" si="3"/>
        <v/>
      </c>
      <c r="S76" s="191"/>
      <c r="T76" s="59"/>
      <c r="U76" s="59"/>
      <c r="V76" s="192"/>
      <c r="W76" s="7"/>
    </row>
    <row r="77" spans="1:23" s="170" customFormat="1" ht="24.75" hidden="1" customHeight="1">
      <c r="A77" s="7"/>
      <c r="B77" s="46" t="s">
        <v>105</v>
      </c>
      <c r="C77" s="26" t="s">
        <v>287</v>
      </c>
      <c r="D77" s="75" t="s">
        <v>45</v>
      </c>
      <c r="E77" s="76">
        <v>2</v>
      </c>
      <c r="F77" s="77">
        <v>3</v>
      </c>
      <c r="G77" s="63" t="s">
        <v>23</v>
      </c>
      <c r="H77" s="78" t="s">
        <v>43</v>
      </c>
      <c r="I77" s="79"/>
      <c r="J77" s="160" t="s">
        <v>12</v>
      </c>
      <c r="K77" s="80">
        <v>72</v>
      </c>
      <c r="L77" s="160" t="s">
        <v>14</v>
      </c>
      <c r="M77" s="81">
        <f t="shared" si="17"/>
        <v>0</v>
      </c>
      <c r="N77" s="160" t="s">
        <v>16</v>
      </c>
      <c r="O77" s="77">
        <v>7.88</v>
      </c>
      <c r="P77" s="160" t="s">
        <v>14</v>
      </c>
      <c r="Q77" s="37">
        <f t="shared" si="18"/>
        <v>0</v>
      </c>
      <c r="R77" s="190" t="str">
        <f t="shared" si="3"/>
        <v/>
      </c>
      <c r="S77" s="191"/>
      <c r="T77" s="59"/>
      <c r="U77" s="59"/>
      <c r="V77" s="192"/>
      <c r="W77" s="7"/>
    </row>
    <row r="78" spans="1:23" s="170" customFormat="1" ht="21" hidden="1" customHeight="1">
      <c r="A78" s="7"/>
      <c r="B78" s="44" t="s">
        <v>106</v>
      </c>
      <c r="C78" s="26" t="s">
        <v>107</v>
      </c>
      <c r="D78" s="75" t="s">
        <v>75</v>
      </c>
      <c r="E78" s="76">
        <v>2</v>
      </c>
      <c r="F78" s="77">
        <v>3.75</v>
      </c>
      <c r="G78" s="63" t="s">
        <v>23</v>
      </c>
      <c r="H78" s="78" t="s">
        <v>76</v>
      </c>
      <c r="I78" s="79"/>
      <c r="J78" s="160" t="s">
        <v>12</v>
      </c>
      <c r="K78" s="80">
        <v>48</v>
      </c>
      <c r="L78" s="160" t="s">
        <v>14</v>
      </c>
      <c r="M78" s="81">
        <f t="shared" si="17"/>
        <v>0</v>
      </c>
      <c r="N78" s="160" t="s">
        <v>16</v>
      </c>
      <c r="O78" s="77">
        <v>6</v>
      </c>
      <c r="P78" s="160" t="s">
        <v>14</v>
      </c>
      <c r="Q78" s="37">
        <f t="shared" si="18"/>
        <v>0</v>
      </c>
      <c r="R78" s="190" t="str">
        <f t="shared" si="3"/>
        <v/>
      </c>
      <c r="S78" s="191" t="e">
        <f t="shared" si="4"/>
        <v>#VALUE!</v>
      </c>
      <c r="T78" s="59"/>
      <c r="U78" s="59"/>
      <c r="V78" s="192"/>
      <c r="W78" s="7"/>
    </row>
    <row r="79" spans="1:23" s="170" customFormat="1" ht="21" hidden="1" customHeight="1">
      <c r="A79" s="7"/>
      <c r="B79" s="44" t="s">
        <v>108</v>
      </c>
      <c r="C79" s="26" t="s">
        <v>109</v>
      </c>
      <c r="D79" s="75" t="s">
        <v>78</v>
      </c>
      <c r="E79" s="76">
        <v>2</v>
      </c>
      <c r="F79" s="77">
        <v>3.75</v>
      </c>
      <c r="G79" s="63" t="s">
        <v>23</v>
      </c>
      <c r="H79" s="78" t="s">
        <v>79</v>
      </c>
      <c r="I79" s="79"/>
      <c r="J79" s="160" t="s">
        <v>12</v>
      </c>
      <c r="K79" s="80">
        <v>48</v>
      </c>
      <c r="L79" s="160" t="s">
        <v>14</v>
      </c>
      <c r="M79" s="81">
        <f t="shared" si="17"/>
        <v>0</v>
      </c>
      <c r="N79" s="160" t="s">
        <v>16</v>
      </c>
      <c r="O79" s="77">
        <v>6</v>
      </c>
      <c r="P79" s="160" t="s">
        <v>14</v>
      </c>
      <c r="Q79" s="37">
        <f t="shared" si="18"/>
        <v>0</v>
      </c>
      <c r="R79" s="190" t="str">
        <f t="shared" ref="R79:R82" si="19">IF(M79=0,"",$M79*$O79*$O$3)</f>
        <v/>
      </c>
      <c r="S79" s="191" t="e">
        <f t="shared" si="4"/>
        <v>#VALUE!</v>
      </c>
      <c r="T79" s="59"/>
      <c r="U79" s="59"/>
      <c r="V79" s="192"/>
      <c r="W79" s="7"/>
    </row>
    <row r="80" spans="1:23" s="170" customFormat="1" ht="21" hidden="1" customHeight="1">
      <c r="A80" s="7"/>
      <c r="B80" s="44" t="s">
        <v>110</v>
      </c>
      <c r="C80" s="26" t="s">
        <v>111</v>
      </c>
      <c r="D80" s="75" t="s">
        <v>81</v>
      </c>
      <c r="E80" s="76">
        <v>2</v>
      </c>
      <c r="F80" s="77">
        <v>3.75</v>
      </c>
      <c r="G80" s="63" t="s">
        <v>23</v>
      </c>
      <c r="H80" s="78" t="s">
        <v>82</v>
      </c>
      <c r="I80" s="79"/>
      <c r="J80" s="160" t="s">
        <v>12</v>
      </c>
      <c r="K80" s="80">
        <v>48</v>
      </c>
      <c r="L80" s="160" t="s">
        <v>14</v>
      </c>
      <c r="M80" s="81">
        <f t="shared" si="17"/>
        <v>0</v>
      </c>
      <c r="N80" s="160" t="s">
        <v>16</v>
      </c>
      <c r="O80" s="77">
        <v>6</v>
      </c>
      <c r="P80" s="160" t="s">
        <v>14</v>
      </c>
      <c r="Q80" s="37">
        <f t="shared" si="18"/>
        <v>0</v>
      </c>
      <c r="R80" s="190" t="str">
        <f t="shared" si="19"/>
        <v/>
      </c>
      <c r="S80" s="191" t="e">
        <f t="shared" si="4"/>
        <v>#VALUE!</v>
      </c>
      <c r="T80" s="59"/>
      <c r="U80" s="59"/>
      <c r="V80" s="192"/>
      <c r="W80" s="7"/>
    </row>
    <row r="81" spans="1:23" s="170" customFormat="1" ht="27.75" hidden="1" customHeight="1">
      <c r="A81" s="7"/>
      <c r="B81" s="44" t="s">
        <v>112</v>
      </c>
      <c r="C81" s="26" t="s">
        <v>216</v>
      </c>
      <c r="D81" s="75" t="s">
        <v>75</v>
      </c>
      <c r="E81" s="76">
        <v>2</v>
      </c>
      <c r="F81" s="77">
        <v>3.75</v>
      </c>
      <c r="G81" s="63" t="s">
        <v>23</v>
      </c>
      <c r="H81" s="78" t="s">
        <v>76</v>
      </c>
      <c r="I81" s="79"/>
      <c r="J81" s="160" t="s">
        <v>12</v>
      </c>
      <c r="K81" s="80">
        <v>48</v>
      </c>
      <c r="L81" s="160" t="s">
        <v>14</v>
      </c>
      <c r="M81" s="81">
        <f t="shared" si="17"/>
        <v>0</v>
      </c>
      <c r="N81" s="160" t="s">
        <v>16</v>
      </c>
      <c r="O81" s="77">
        <v>6</v>
      </c>
      <c r="P81" s="160" t="s">
        <v>14</v>
      </c>
      <c r="Q81" s="37">
        <f t="shared" si="18"/>
        <v>0</v>
      </c>
      <c r="R81" s="190" t="str">
        <f t="shared" si="19"/>
        <v/>
      </c>
      <c r="S81" s="191" t="e">
        <f t="shared" si="4"/>
        <v>#VALUE!</v>
      </c>
      <c r="T81" s="59"/>
      <c r="U81" s="59"/>
      <c r="V81" s="192"/>
      <c r="W81" s="7"/>
    </row>
    <row r="82" spans="1:23" s="170" customFormat="1" ht="27.75" hidden="1" customHeight="1">
      <c r="A82" s="7"/>
      <c r="B82" s="44" t="s">
        <v>113</v>
      </c>
      <c r="C82" s="26" t="s">
        <v>217</v>
      </c>
      <c r="D82" s="75" t="s">
        <v>78</v>
      </c>
      <c r="E82" s="76">
        <v>2</v>
      </c>
      <c r="F82" s="77">
        <v>3.75</v>
      </c>
      <c r="G82" s="63" t="s">
        <v>23</v>
      </c>
      <c r="H82" s="78" t="s">
        <v>79</v>
      </c>
      <c r="I82" s="79"/>
      <c r="J82" s="160" t="s">
        <v>12</v>
      </c>
      <c r="K82" s="80">
        <v>48</v>
      </c>
      <c r="L82" s="160" t="s">
        <v>14</v>
      </c>
      <c r="M82" s="81">
        <f t="shared" si="17"/>
        <v>0</v>
      </c>
      <c r="N82" s="160" t="s">
        <v>16</v>
      </c>
      <c r="O82" s="77">
        <v>6</v>
      </c>
      <c r="P82" s="160" t="s">
        <v>14</v>
      </c>
      <c r="Q82" s="37">
        <f t="shared" si="18"/>
        <v>0</v>
      </c>
      <c r="R82" s="190" t="str">
        <f t="shared" si="19"/>
        <v/>
      </c>
      <c r="S82" s="196" t="e">
        <f t="shared" si="4"/>
        <v>#VALUE!</v>
      </c>
      <c r="T82" s="197"/>
      <c r="U82" s="197"/>
      <c r="V82" s="198"/>
      <c r="W82" s="7"/>
    </row>
    <row r="83" spans="1:23" s="170" customFormat="1" ht="16.149999999999999" hidden="1" customHeight="1">
      <c r="A83" s="7"/>
      <c r="B83" s="116" t="s">
        <v>245</v>
      </c>
      <c r="C83" s="129"/>
      <c r="D83" s="108"/>
      <c r="E83" s="117"/>
      <c r="F83" s="117"/>
      <c r="G83" s="118"/>
      <c r="H83" s="108"/>
      <c r="I83" s="110"/>
      <c r="J83" s="156"/>
      <c r="K83" s="111"/>
      <c r="L83" s="156"/>
      <c r="M83" s="112"/>
      <c r="N83" s="156"/>
      <c r="O83" s="121"/>
      <c r="P83" s="156"/>
      <c r="Q83" s="151"/>
      <c r="R83" s="113"/>
      <c r="S83" s="113" t="s">
        <v>1</v>
      </c>
      <c r="T83" s="134" t="s">
        <v>1</v>
      </c>
      <c r="U83" s="134" t="s">
        <v>1</v>
      </c>
      <c r="V83" s="135" t="s">
        <v>1</v>
      </c>
      <c r="W83" s="7"/>
    </row>
    <row r="84" spans="1:23" s="170" customFormat="1" ht="27.75" hidden="1" customHeight="1">
      <c r="A84" s="7"/>
      <c r="B84" s="43" t="s">
        <v>114</v>
      </c>
      <c r="C84" s="23" t="s">
        <v>242</v>
      </c>
      <c r="D84" s="48" t="s">
        <v>115</v>
      </c>
      <c r="E84" s="49">
        <v>2</v>
      </c>
      <c r="F84" s="50">
        <v>2</v>
      </c>
      <c r="G84" s="51" t="s">
        <v>23</v>
      </c>
      <c r="H84" s="52" t="s">
        <v>116</v>
      </c>
      <c r="I84" s="53"/>
      <c r="J84" s="162" t="s">
        <v>12</v>
      </c>
      <c r="K84" s="54">
        <v>96</v>
      </c>
      <c r="L84" s="162" t="s">
        <v>14</v>
      </c>
      <c r="M84" s="55">
        <f t="shared" ref="M84:M97" si="20">PRODUCT(I84/K84)</f>
        <v>0</v>
      </c>
      <c r="N84" s="162" t="s">
        <v>16</v>
      </c>
      <c r="O84" s="56">
        <v>12</v>
      </c>
      <c r="P84" s="162" t="s">
        <v>14</v>
      </c>
      <c r="Q84" s="38">
        <f t="shared" ref="Q84:Q90" si="21">PRODUCT(M84,O84)</f>
        <v>0</v>
      </c>
      <c r="R84" s="190" t="str">
        <f t="shared" ref="R84:R98" si="22">IF(M84=0,"",$M84*$O84*$O$3)</f>
        <v/>
      </c>
      <c r="S84" s="191" t="e">
        <f t="shared" si="4"/>
        <v>#VALUE!</v>
      </c>
      <c r="T84" s="59"/>
      <c r="U84" s="59"/>
      <c r="V84" s="192"/>
      <c r="W84" s="7"/>
    </row>
    <row r="85" spans="1:23" s="170" customFormat="1" ht="27.75" hidden="1" customHeight="1">
      <c r="A85" s="7"/>
      <c r="B85" s="43" t="s">
        <v>117</v>
      </c>
      <c r="C85" s="23" t="s">
        <v>218</v>
      </c>
      <c r="D85" s="48" t="s">
        <v>118</v>
      </c>
      <c r="E85" s="49">
        <v>2</v>
      </c>
      <c r="F85" s="50">
        <v>2</v>
      </c>
      <c r="G85" s="51" t="s">
        <v>23</v>
      </c>
      <c r="H85" s="52" t="s">
        <v>119</v>
      </c>
      <c r="I85" s="53"/>
      <c r="J85" s="162" t="s">
        <v>12</v>
      </c>
      <c r="K85" s="54">
        <v>96</v>
      </c>
      <c r="L85" s="162" t="s">
        <v>14</v>
      </c>
      <c r="M85" s="55">
        <f t="shared" si="20"/>
        <v>0</v>
      </c>
      <c r="N85" s="162" t="s">
        <v>16</v>
      </c>
      <c r="O85" s="56">
        <v>10</v>
      </c>
      <c r="P85" s="162" t="s">
        <v>14</v>
      </c>
      <c r="Q85" s="38">
        <f t="shared" si="21"/>
        <v>0</v>
      </c>
      <c r="R85" s="190" t="str">
        <f t="shared" si="22"/>
        <v/>
      </c>
      <c r="S85" s="191" t="e">
        <f t="shared" si="4"/>
        <v>#VALUE!</v>
      </c>
      <c r="T85" s="59"/>
      <c r="U85" s="59"/>
      <c r="V85" s="192"/>
      <c r="W85" s="7"/>
    </row>
    <row r="86" spans="1:23" s="170" customFormat="1" ht="27.75" hidden="1" customHeight="1">
      <c r="A86" s="7"/>
      <c r="B86" s="43" t="s">
        <v>114</v>
      </c>
      <c r="C86" s="23" t="s">
        <v>219</v>
      </c>
      <c r="D86" s="48" t="s">
        <v>25</v>
      </c>
      <c r="E86" s="49">
        <v>1.5</v>
      </c>
      <c r="F86" s="50">
        <v>1.75</v>
      </c>
      <c r="G86" s="51" t="s">
        <v>23</v>
      </c>
      <c r="H86" s="52" t="s">
        <v>116</v>
      </c>
      <c r="I86" s="53"/>
      <c r="J86" s="162" t="s">
        <v>12</v>
      </c>
      <c r="K86" s="54">
        <v>120</v>
      </c>
      <c r="L86" s="162" t="s">
        <v>14</v>
      </c>
      <c r="M86" s="55">
        <f t="shared" si="20"/>
        <v>0</v>
      </c>
      <c r="N86" s="162" t="s">
        <v>16</v>
      </c>
      <c r="O86" s="56">
        <v>12</v>
      </c>
      <c r="P86" s="162" t="s">
        <v>14</v>
      </c>
      <c r="Q86" s="38">
        <f t="shared" si="21"/>
        <v>0</v>
      </c>
      <c r="R86" s="190" t="str">
        <f t="shared" si="22"/>
        <v/>
      </c>
      <c r="S86" s="191" t="e">
        <f t="shared" si="4"/>
        <v>#VALUE!</v>
      </c>
      <c r="T86" s="59"/>
      <c r="U86" s="59"/>
      <c r="V86" s="192"/>
      <c r="W86" s="7"/>
    </row>
    <row r="87" spans="1:23" s="170" customFormat="1" ht="27.75" hidden="1" customHeight="1">
      <c r="A87" s="7"/>
      <c r="B87" s="43" t="s">
        <v>117</v>
      </c>
      <c r="C87" s="23" t="s">
        <v>220</v>
      </c>
      <c r="D87" s="48" t="s">
        <v>120</v>
      </c>
      <c r="E87" s="49">
        <v>1.5</v>
      </c>
      <c r="F87" s="50">
        <v>1.75</v>
      </c>
      <c r="G87" s="51" t="s">
        <v>23</v>
      </c>
      <c r="H87" s="52" t="s">
        <v>119</v>
      </c>
      <c r="I87" s="53"/>
      <c r="J87" s="162" t="s">
        <v>12</v>
      </c>
      <c r="K87" s="54">
        <v>120</v>
      </c>
      <c r="L87" s="162" t="s">
        <v>14</v>
      </c>
      <c r="M87" s="55">
        <f t="shared" si="20"/>
        <v>0</v>
      </c>
      <c r="N87" s="162" t="s">
        <v>16</v>
      </c>
      <c r="O87" s="56">
        <v>10</v>
      </c>
      <c r="P87" s="162" t="s">
        <v>14</v>
      </c>
      <c r="Q87" s="38">
        <f t="shared" si="21"/>
        <v>0</v>
      </c>
      <c r="R87" s="190" t="str">
        <f t="shared" si="22"/>
        <v/>
      </c>
      <c r="S87" s="191" t="e">
        <f t="shared" si="4"/>
        <v>#VALUE!</v>
      </c>
      <c r="T87" s="59"/>
      <c r="U87" s="59"/>
      <c r="V87" s="192"/>
      <c r="W87" s="7"/>
    </row>
    <row r="88" spans="1:23" s="170" customFormat="1" ht="27.75" hidden="1" customHeight="1">
      <c r="A88" s="7"/>
      <c r="B88" s="42" t="s">
        <v>121</v>
      </c>
      <c r="C88" s="23" t="s">
        <v>221</v>
      </c>
      <c r="D88" s="48" t="s">
        <v>122</v>
      </c>
      <c r="E88" s="49">
        <v>2</v>
      </c>
      <c r="F88" s="50">
        <v>2</v>
      </c>
      <c r="G88" s="51" t="s">
        <v>23</v>
      </c>
      <c r="H88" s="52" t="s">
        <v>123</v>
      </c>
      <c r="I88" s="53"/>
      <c r="J88" s="162" t="s">
        <v>12</v>
      </c>
      <c r="K88" s="54">
        <v>96</v>
      </c>
      <c r="L88" s="162" t="s">
        <v>14</v>
      </c>
      <c r="M88" s="55">
        <f t="shared" si="20"/>
        <v>0</v>
      </c>
      <c r="N88" s="162" t="s">
        <v>16</v>
      </c>
      <c r="O88" s="56">
        <v>10</v>
      </c>
      <c r="P88" s="162" t="s">
        <v>14</v>
      </c>
      <c r="Q88" s="38">
        <f t="shared" si="21"/>
        <v>0</v>
      </c>
      <c r="R88" s="190" t="str">
        <f t="shared" si="22"/>
        <v/>
      </c>
      <c r="S88" s="191" t="e">
        <f t="shared" si="4"/>
        <v>#VALUE!</v>
      </c>
      <c r="T88" s="59"/>
      <c r="U88" s="59"/>
      <c r="V88" s="192"/>
      <c r="W88" s="7"/>
    </row>
    <row r="89" spans="1:23" s="170" customFormat="1" ht="27.75" hidden="1" customHeight="1">
      <c r="A89" s="7"/>
      <c r="B89" s="42" t="s">
        <v>124</v>
      </c>
      <c r="C89" s="23" t="s">
        <v>222</v>
      </c>
      <c r="D89" s="48" t="s">
        <v>125</v>
      </c>
      <c r="E89" s="49">
        <v>2</v>
      </c>
      <c r="F89" s="50">
        <v>2</v>
      </c>
      <c r="G89" s="51" t="s">
        <v>91</v>
      </c>
      <c r="H89" s="52" t="s">
        <v>126</v>
      </c>
      <c r="I89" s="53"/>
      <c r="J89" s="162" t="s">
        <v>12</v>
      </c>
      <c r="K89" s="54">
        <v>96</v>
      </c>
      <c r="L89" s="162" t="s">
        <v>14</v>
      </c>
      <c r="M89" s="55">
        <f t="shared" si="20"/>
        <v>0</v>
      </c>
      <c r="N89" s="162" t="s">
        <v>16</v>
      </c>
      <c r="O89" s="56">
        <v>12</v>
      </c>
      <c r="P89" s="162" t="s">
        <v>14</v>
      </c>
      <c r="Q89" s="38">
        <f t="shared" si="21"/>
        <v>0</v>
      </c>
      <c r="R89" s="190" t="str">
        <f t="shared" si="22"/>
        <v/>
      </c>
      <c r="S89" s="191" t="e">
        <f t="shared" si="4"/>
        <v>#VALUE!</v>
      </c>
      <c r="T89" s="59"/>
      <c r="U89" s="59"/>
      <c r="V89" s="192"/>
      <c r="W89" s="7"/>
    </row>
    <row r="90" spans="1:23" s="170" customFormat="1" ht="23.25" hidden="1" customHeight="1">
      <c r="A90" s="7"/>
      <c r="B90" s="43" t="s">
        <v>127</v>
      </c>
      <c r="C90" s="23" t="s">
        <v>174</v>
      </c>
      <c r="D90" s="64" t="s">
        <v>128</v>
      </c>
      <c r="E90" s="65">
        <v>1.25</v>
      </c>
      <c r="F90" s="56">
        <v>1.75</v>
      </c>
      <c r="G90" s="51" t="s">
        <v>91</v>
      </c>
      <c r="H90" s="66" t="s">
        <v>129</v>
      </c>
      <c r="I90" s="53"/>
      <c r="J90" s="162" t="s">
        <v>12</v>
      </c>
      <c r="K90" s="54">
        <v>144</v>
      </c>
      <c r="L90" s="162" t="s">
        <v>14</v>
      </c>
      <c r="M90" s="55">
        <f t="shared" si="20"/>
        <v>0</v>
      </c>
      <c r="N90" s="162" t="s">
        <v>16</v>
      </c>
      <c r="O90" s="56">
        <v>10</v>
      </c>
      <c r="P90" s="162" t="s">
        <v>14</v>
      </c>
      <c r="Q90" s="38">
        <f t="shared" si="21"/>
        <v>0</v>
      </c>
      <c r="R90" s="190" t="str">
        <f t="shared" si="22"/>
        <v/>
      </c>
      <c r="S90" s="191" t="e">
        <f t="shared" si="4"/>
        <v>#VALUE!</v>
      </c>
      <c r="T90" s="59"/>
      <c r="U90" s="59"/>
      <c r="V90" s="192"/>
      <c r="W90" s="7"/>
    </row>
    <row r="91" spans="1:23" s="170" customFormat="1" ht="23.25" hidden="1" customHeight="1">
      <c r="A91" s="7"/>
      <c r="B91" s="47" t="s">
        <v>130</v>
      </c>
      <c r="C91" s="29" t="s">
        <v>223</v>
      </c>
      <c r="D91" s="67" t="s">
        <v>131</v>
      </c>
      <c r="E91" s="68">
        <v>2</v>
      </c>
      <c r="F91" s="69">
        <v>2.5</v>
      </c>
      <c r="G91" s="70" t="s">
        <v>23</v>
      </c>
      <c r="H91" s="71" t="s">
        <v>132</v>
      </c>
      <c r="I91" s="53"/>
      <c r="J91" s="163" t="s">
        <v>12</v>
      </c>
      <c r="K91" s="72">
        <v>96</v>
      </c>
      <c r="L91" s="163" t="s">
        <v>14</v>
      </c>
      <c r="M91" s="61">
        <f t="shared" si="20"/>
        <v>0</v>
      </c>
      <c r="N91" s="163" t="s">
        <v>16</v>
      </c>
      <c r="O91" s="73">
        <v>12</v>
      </c>
      <c r="P91" s="163" t="s">
        <v>14</v>
      </c>
      <c r="Q91" s="35">
        <f t="shared" ref="Q91:Q97" si="23">PRODUCT(M91,O91)</f>
        <v>0</v>
      </c>
      <c r="R91" s="190" t="str">
        <f t="shared" si="22"/>
        <v/>
      </c>
      <c r="S91" s="191" t="e">
        <f t="shared" si="4"/>
        <v>#VALUE!</v>
      </c>
      <c r="T91" s="59"/>
      <c r="U91" s="59"/>
      <c r="V91" s="192"/>
      <c r="W91" s="7"/>
    </row>
    <row r="92" spans="1:23" s="170" customFormat="1" ht="23.25" hidden="1" customHeight="1">
      <c r="A92" s="7"/>
      <c r="B92" s="45" t="s">
        <v>133</v>
      </c>
      <c r="C92" s="30" t="s">
        <v>224</v>
      </c>
      <c r="D92" s="67" t="s">
        <v>134</v>
      </c>
      <c r="E92" s="68">
        <v>2</v>
      </c>
      <c r="F92" s="69">
        <v>2.5</v>
      </c>
      <c r="G92" s="70" t="s">
        <v>23</v>
      </c>
      <c r="H92" s="58" t="s">
        <v>135</v>
      </c>
      <c r="I92" s="53"/>
      <c r="J92" s="164" t="s">
        <v>12</v>
      </c>
      <c r="K92" s="60">
        <v>96</v>
      </c>
      <c r="L92" s="164" t="s">
        <v>14</v>
      </c>
      <c r="M92" s="61">
        <f t="shared" si="20"/>
        <v>0</v>
      </c>
      <c r="N92" s="164" t="s">
        <v>16</v>
      </c>
      <c r="O92" s="62">
        <v>10</v>
      </c>
      <c r="P92" s="164" t="s">
        <v>14</v>
      </c>
      <c r="Q92" s="35">
        <f t="shared" si="23"/>
        <v>0</v>
      </c>
      <c r="R92" s="190" t="str">
        <f t="shared" si="22"/>
        <v/>
      </c>
      <c r="S92" s="191" t="e">
        <f t="shared" ref="S92:S105" si="24">(R92/K92)</f>
        <v>#VALUE!</v>
      </c>
      <c r="T92" s="59"/>
      <c r="U92" s="59"/>
      <c r="V92" s="192"/>
      <c r="W92" s="7"/>
    </row>
    <row r="93" spans="1:23" s="170" customFormat="1" ht="23.25" hidden="1" customHeight="1">
      <c r="A93" s="7"/>
      <c r="B93" s="45" t="s">
        <v>136</v>
      </c>
      <c r="C93" s="30" t="s">
        <v>225</v>
      </c>
      <c r="D93" s="74" t="s">
        <v>137</v>
      </c>
      <c r="E93" s="68">
        <v>2</v>
      </c>
      <c r="F93" s="69">
        <v>2.5</v>
      </c>
      <c r="G93" s="70" t="s">
        <v>23</v>
      </c>
      <c r="H93" s="58" t="s">
        <v>138</v>
      </c>
      <c r="I93" s="53"/>
      <c r="J93" s="164" t="s">
        <v>12</v>
      </c>
      <c r="K93" s="60">
        <v>96</v>
      </c>
      <c r="L93" s="164" t="s">
        <v>14</v>
      </c>
      <c r="M93" s="61">
        <f t="shared" si="20"/>
        <v>0</v>
      </c>
      <c r="N93" s="163" t="s">
        <v>16</v>
      </c>
      <c r="O93" s="62">
        <v>10</v>
      </c>
      <c r="P93" s="164" t="s">
        <v>14</v>
      </c>
      <c r="Q93" s="35">
        <f t="shared" si="23"/>
        <v>0</v>
      </c>
      <c r="R93" s="190" t="str">
        <f t="shared" si="22"/>
        <v/>
      </c>
      <c r="S93" s="191" t="e">
        <f t="shared" si="24"/>
        <v>#VALUE!</v>
      </c>
      <c r="T93" s="59"/>
      <c r="U93" s="59"/>
      <c r="V93" s="192"/>
      <c r="W93" s="7"/>
    </row>
    <row r="94" spans="1:23" s="170" customFormat="1" ht="23.25" hidden="1" customHeight="1">
      <c r="A94" s="7"/>
      <c r="B94" s="45" t="s">
        <v>139</v>
      </c>
      <c r="C94" s="30" t="s">
        <v>170</v>
      </c>
      <c r="D94" s="74" t="s">
        <v>137</v>
      </c>
      <c r="E94" s="68">
        <v>2</v>
      </c>
      <c r="F94" s="69">
        <v>2.5</v>
      </c>
      <c r="G94" s="70" t="s">
        <v>23</v>
      </c>
      <c r="H94" s="58" t="s">
        <v>138</v>
      </c>
      <c r="I94" s="53"/>
      <c r="J94" s="164" t="s">
        <v>12</v>
      </c>
      <c r="K94" s="60">
        <v>96</v>
      </c>
      <c r="L94" s="164" t="s">
        <v>14</v>
      </c>
      <c r="M94" s="61">
        <f t="shared" si="20"/>
        <v>0</v>
      </c>
      <c r="N94" s="164" t="s">
        <v>16</v>
      </c>
      <c r="O94" s="62">
        <v>10</v>
      </c>
      <c r="P94" s="164" t="s">
        <v>14</v>
      </c>
      <c r="Q94" s="35">
        <f t="shared" si="23"/>
        <v>0</v>
      </c>
      <c r="R94" s="190" t="str">
        <f t="shared" si="22"/>
        <v/>
      </c>
      <c r="S94" s="191" t="e">
        <f t="shared" si="24"/>
        <v>#VALUE!</v>
      </c>
      <c r="T94" s="59"/>
      <c r="U94" s="59"/>
      <c r="V94" s="192"/>
      <c r="W94" s="7"/>
    </row>
    <row r="95" spans="1:23" s="170" customFormat="1" ht="23.25" hidden="1" customHeight="1">
      <c r="A95" s="7"/>
      <c r="B95" s="47" t="s">
        <v>140</v>
      </c>
      <c r="C95" s="29" t="s">
        <v>226</v>
      </c>
      <c r="D95" s="74" t="s">
        <v>141</v>
      </c>
      <c r="E95" s="68">
        <v>2</v>
      </c>
      <c r="F95" s="69">
        <v>2.5</v>
      </c>
      <c r="G95" s="70" t="s">
        <v>91</v>
      </c>
      <c r="H95" s="66" t="s">
        <v>142</v>
      </c>
      <c r="I95" s="53"/>
      <c r="J95" s="163" t="s">
        <v>12</v>
      </c>
      <c r="K95" s="72">
        <v>96</v>
      </c>
      <c r="L95" s="163" t="s">
        <v>14</v>
      </c>
      <c r="M95" s="61">
        <f>PRODUCT(I95/K95)</f>
        <v>0</v>
      </c>
      <c r="N95" s="163" t="s">
        <v>16</v>
      </c>
      <c r="O95" s="73">
        <v>12</v>
      </c>
      <c r="P95" s="163" t="s">
        <v>14</v>
      </c>
      <c r="Q95" s="35">
        <f>PRODUCT(M95,O95)</f>
        <v>0</v>
      </c>
      <c r="R95" s="190" t="str">
        <f t="shared" si="22"/>
        <v/>
      </c>
      <c r="S95" s="191" t="e">
        <f t="shared" si="24"/>
        <v>#VALUE!</v>
      </c>
      <c r="T95" s="59"/>
      <c r="U95" s="59"/>
      <c r="V95" s="192"/>
      <c r="W95" s="7"/>
    </row>
    <row r="96" spans="1:23" s="170" customFormat="1" ht="23.25" hidden="1" customHeight="1">
      <c r="A96" s="7"/>
      <c r="B96" s="45" t="s">
        <v>143</v>
      </c>
      <c r="C96" s="30" t="s">
        <v>171</v>
      </c>
      <c r="D96" s="74" t="s">
        <v>144</v>
      </c>
      <c r="E96" s="68">
        <v>2</v>
      </c>
      <c r="F96" s="69">
        <v>3.5</v>
      </c>
      <c r="G96" s="70" t="s">
        <v>23</v>
      </c>
      <c r="H96" s="58" t="s">
        <v>132</v>
      </c>
      <c r="I96" s="53"/>
      <c r="J96" s="164" t="s">
        <v>12</v>
      </c>
      <c r="K96" s="60">
        <v>80</v>
      </c>
      <c r="L96" s="164" t="s">
        <v>14</v>
      </c>
      <c r="M96" s="61">
        <f t="shared" si="20"/>
        <v>0</v>
      </c>
      <c r="N96" s="164" t="s">
        <v>16</v>
      </c>
      <c r="O96" s="62">
        <v>10</v>
      </c>
      <c r="P96" s="164" t="s">
        <v>14</v>
      </c>
      <c r="Q96" s="35">
        <f t="shared" si="23"/>
        <v>0</v>
      </c>
      <c r="R96" s="190" t="str">
        <f t="shared" si="22"/>
        <v/>
      </c>
      <c r="S96" s="191" t="e">
        <f t="shared" si="24"/>
        <v>#VALUE!</v>
      </c>
      <c r="T96" s="59"/>
      <c r="U96" s="59"/>
      <c r="V96" s="192"/>
      <c r="W96" s="7"/>
    </row>
    <row r="97" spans="1:23" s="170" customFormat="1" ht="23.25" hidden="1" customHeight="1">
      <c r="A97" s="7"/>
      <c r="B97" s="45" t="s">
        <v>145</v>
      </c>
      <c r="C97" s="30" t="s">
        <v>172</v>
      </c>
      <c r="D97" s="74" t="s">
        <v>146</v>
      </c>
      <c r="E97" s="68">
        <v>2</v>
      </c>
      <c r="F97" s="69">
        <v>3.5</v>
      </c>
      <c r="G97" s="70" t="s">
        <v>23</v>
      </c>
      <c r="H97" s="58" t="s">
        <v>147</v>
      </c>
      <c r="I97" s="53"/>
      <c r="J97" s="164" t="s">
        <v>12</v>
      </c>
      <c r="K97" s="60">
        <v>80</v>
      </c>
      <c r="L97" s="164" t="s">
        <v>14</v>
      </c>
      <c r="M97" s="61">
        <f t="shared" si="20"/>
        <v>0</v>
      </c>
      <c r="N97" s="164" t="s">
        <v>16</v>
      </c>
      <c r="O97" s="62">
        <v>10</v>
      </c>
      <c r="P97" s="164" t="s">
        <v>14</v>
      </c>
      <c r="Q97" s="35">
        <f t="shared" si="23"/>
        <v>0</v>
      </c>
      <c r="R97" s="190" t="str">
        <f t="shared" si="22"/>
        <v/>
      </c>
      <c r="S97" s="191" t="e">
        <f t="shared" si="24"/>
        <v>#VALUE!</v>
      </c>
      <c r="T97" s="59"/>
      <c r="U97" s="59"/>
      <c r="V97" s="192"/>
      <c r="W97" s="7"/>
    </row>
    <row r="98" spans="1:23" s="170" customFormat="1" ht="23.25" hidden="1" customHeight="1" thickBot="1">
      <c r="A98" s="7"/>
      <c r="B98" s="87" t="s">
        <v>148</v>
      </c>
      <c r="C98" s="88" t="s">
        <v>173</v>
      </c>
      <c r="D98" s="89" t="s">
        <v>149</v>
      </c>
      <c r="E98" s="90">
        <v>2</v>
      </c>
      <c r="F98" s="91">
        <v>3.5</v>
      </c>
      <c r="G98" s="92" t="s">
        <v>23</v>
      </c>
      <c r="H98" s="93" t="s">
        <v>150</v>
      </c>
      <c r="I98" s="94"/>
      <c r="J98" s="165" t="s">
        <v>12</v>
      </c>
      <c r="K98" s="95">
        <v>80</v>
      </c>
      <c r="L98" s="165" t="s">
        <v>14</v>
      </c>
      <c r="M98" s="96">
        <f>PRODUCT(I98/K98)</f>
        <v>0</v>
      </c>
      <c r="N98" s="165" t="s">
        <v>16</v>
      </c>
      <c r="O98" s="97">
        <v>10</v>
      </c>
      <c r="P98" s="165" t="s">
        <v>14</v>
      </c>
      <c r="Q98" s="40">
        <f>PRODUCT(M98,O98)</f>
        <v>0</v>
      </c>
      <c r="R98" s="190" t="str">
        <f t="shared" si="22"/>
        <v/>
      </c>
      <c r="S98" s="194" t="e">
        <f t="shared" si="24"/>
        <v>#VALUE!</v>
      </c>
      <c r="T98" s="94"/>
      <c r="U98" s="94"/>
      <c r="V98" s="195"/>
      <c r="W98" s="7"/>
    </row>
    <row r="99" spans="1:23" s="170" customFormat="1" ht="18" hidden="1" customHeight="1">
      <c r="A99" s="7"/>
      <c r="B99" s="102" t="s">
        <v>244</v>
      </c>
      <c r="C99" s="130"/>
      <c r="D99" s="104"/>
      <c r="E99" s="119"/>
      <c r="F99" s="119"/>
      <c r="G99" s="120"/>
      <c r="H99" s="104"/>
      <c r="I99" s="114"/>
      <c r="J99" s="161"/>
      <c r="K99" s="115"/>
      <c r="L99" s="161"/>
      <c r="M99" s="106"/>
      <c r="N99" s="161"/>
      <c r="O99" s="107" t="s">
        <v>1</v>
      </c>
      <c r="P99" s="168" t="s">
        <v>1</v>
      </c>
      <c r="Q99" s="107" t="s">
        <v>1</v>
      </c>
      <c r="R99" s="107"/>
      <c r="S99" s="107" t="s">
        <v>1</v>
      </c>
      <c r="T99" s="107" t="s">
        <v>1</v>
      </c>
      <c r="U99" s="107" t="s">
        <v>1</v>
      </c>
      <c r="V99" s="288" t="s">
        <v>1</v>
      </c>
      <c r="W99" s="7"/>
    </row>
    <row r="100" spans="1:23" s="170" customFormat="1" ht="20.25" hidden="1" customHeight="1">
      <c r="A100" s="7"/>
      <c r="B100" s="214" t="s">
        <v>151</v>
      </c>
      <c r="C100" s="291" t="s">
        <v>227</v>
      </c>
      <c r="D100" s="48" t="s">
        <v>90</v>
      </c>
      <c r="E100" s="49">
        <v>1</v>
      </c>
      <c r="F100" s="50">
        <v>2</v>
      </c>
      <c r="G100" s="51" t="s">
        <v>23</v>
      </c>
      <c r="H100" s="52" t="s">
        <v>152</v>
      </c>
      <c r="I100" s="53"/>
      <c r="J100" s="162" t="s">
        <v>12</v>
      </c>
      <c r="K100" s="54">
        <v>80</v>
      </c>
      <c r="L100" s="162" t="s">
        <v>14</v>
      </c>
      <c r="M100" s="55">
        <f t="shared" ref="M100:M105" si="25">PRODUCT(I100/K100)</f>
        <v>0</v>
      </c>
      <c r="N100" s="162" t="s">
        <v>16</v>
      </c>
      <c r="O100" s="56">
        <v>5</v>
      </c>
      <c r="P100" s="162" t="s">
        <v>14</v>
      </c>
      <c r="Q100" s="38">
        <f t="shared" ref="Q100:Q105" si="26">PRODUCT(M100,O100)</f>
        <v>0</v>
      </c>
      <c r="R100" s="190" t="str">
        <f t="shared" ref="R100:R105" si="27">IF(M100=0,"",$M100*$O100*$O$3)</f>
        <v/>
      </c>
      <c r="S100" s="191" t="e">
        <f t="shared" si="24"/>
        <v>#VALUE!</v>
      </c>
      <c r="T100" s="59"/>
      <c r="U100" s="59"/>
      <c r="V100" s="192"/>
      <c r="W100" s="7"/>
    </row>
    <row r="101" spans="1:23" s="170" customFormat="1" ht="20.25" hidden="1" customHeight="1">
      <c r="A101" s="7"/>
      <c r="B101" s="214" t="s">
        <v>153</v>
      </c>
      <c r="C101" s="291" t="s">
        <v>228</v>
      </c>
      <c r="D101" s="48" t="s">
        <v>154</v>
      </c>
      <c r="E101" s="49">
        <v>1</v>
      </c>
      <c r="F101" s="50">
        <v>2</v>
      </c>
      <c r="G101" s="51" t="s">
        <v>23</v>
      </c>
      <c r="H101" s="52" t="s">
        <v>155</v>
      </c>
      <c r="I101" s="53"/>
      <c r="J101" s="162" t="s">
        <v>12</v>
      </c>
      <c r="K101" s="54">
        <v>80</v>
      </c>
      <c r="L101" s="162" t="s">
        <v>14</v>
      </c>
      <c r="M101" s="55">
        <f t="shared" si="25"/>
        <v>0</v>
      </c>
      <c r="N101" s="162" t="s">
        <v>16</v>
      </c>
      <c r="O101" s="56">
        <v>5</v>
      </c>
      <c r="P101" s="162" t="s">
        <v>14</v>
      </c>
      <c r="Q101" s="38">
        <f t="shared" si="26"/>
        <v>0</v>
      </c>
      <c r="R101" s="190" t="str">
        <f t="shared" si="27"/>
        <v/>
      </c>
      <c r="S101" s="191" t="e">
        <f t="shared" si="24"/>
        <v>#VALUE!</v>
      </c>
      <c r="T101" s="59"/>
      <c r="U101" s="59"/>
      <c r="V101" s="192"/>
      <c r="W101" s="7"/>
    </row>
    <row r="102" spans="1:23" s="170" customFormat="1" ht="20.25" hidden="1" customHeight="1">
      <c r="A102" s="7"/>
      <c r="B102" s="214" t="s">
        <v>156</v>
      </c>
      <c r="C102" s="291" t="s">
        <v>229</v>
      </c>
      <c r="D102" s="48" t="s">
        <v>157</v>
      </c>
      <c r="E102" s="49">
        <v>1.25</v>
      </c>
      <c r="F102" s="50">
        <v>2</v>
      </c>
      <c r="G102" s="51" t="s">
        <v>23</v>
      </c>
      <c r="H102" s="52" t="s">
        <v>158</v>
      </c>
      <c r="I102" s="53"/>
      <c r="J102" s="162" t="s">
        <v>12</v>
      </c>
      <c r="K102" s="54">
        <v>80</v>
      </c>
      <c r="L102" s="162" t="s">
        <v>14</v>
      </c>
      <c r="M102" s="84">
        <f t="shared" si="25"/>
        <v>0</v>
      </c>
      <c r="N102" s="162" t="s">
        <v>16</v>
      </c>
      <c r="O102" s="56">
        <v>5</v>
      </c>
      <c r="P102" s="162" t="s">
        <v>14</v>
      </c>
      <c r="Q102" s="297">
        <f t="shared" si="26"/>
        <v>0</v>
      </c>
      <c r="R102" s="193" t="str">
        <f t="shared" si="27"/>
        <v/>
      </c>
      <c r="S102" s="191" t="e">
        <f t="shared" si="24"/>
        <v>#VALUE!</v>
      </c>
      <c r="T102" s="59"/>
      <c r="U102" s="59"/>
      <c r="V102" s="192"/>
      <c r="W102" s="7"/>
    </row>
    <row r="103" spans="1:23" s="170" customFormat="1" ht="23.25" hidden="1" customHeight="1">
      <c r="A103" s="7"/>
      <c r="B103" s="272" t="s">
        <v>159</v>
      </c>
      <c r="C103" s="273" t="s">
        <v>176</v>
      </c>
      <c r="D103" s="189" t="s">
        <v>160</v>
      </c>
      <c r="E103" s="274">
        <v>2</v>
      </c>
      <c r="F103" s="275">
        <v>4.25</v>
      </c>
      <c r="G103" s="276" t="s">
        <v>23</v>
      </c>
      <c r="H103" s="71" t="s">
        <v>161</v>
      </c>
      <c r="I103" s="53"/>
      <c r="J103" s="163" t="s">
        <v>12</v>
      </c>
      <c r="K103" s="72">
        <v>40</v>
      </c>
      <c r="L103" s="163" t="s">
        <v>14</v>
      </c>
      <c r="M103" s="61">
        <f t="shared" si="25"/>
        <v>0</v>
      </c>
      <c r="N103" s="163" t="s">
        <v>16</v>
      </c>
      <c r="O103" s="73">
        <v>5</v>
      </c>
      <c r="P103" s="163" t="s">
        <v>14</v>
      </c>
      <c r="Q103" s="35">
        <f t="shared" si="26"/>
        <v>0</v>
      </c>
      <c r="R103" s="278" t="str">
        <f t="shared" si="27"/>
        <v/>
      </c>
      <c r="S103" s="279" t="e">
        <f t="shared" si="24"/>
        <v>#VALUE!</v>
      </c>
      <c r="T103" s="277"/>
      <c r="U103" s="277"/>
      <c r="V103" s="280"/>
      <c r="W103" s="7"/>
    </row>
    <row r="104" spans="1:23" s="170" customFormat="1" ht="23.25" hidden="1" customHeight="1">
      <c r="A104" s="7"/>
      <c r="B104" s="46" t="s">
        <v>162</v>
      </c>
      <c r="C104" s="26" t="s">
        <v>178</v>
      </c>
      <c r="D104" s="57" t="s">
        <v>163</v>
      </c>
      <c r="E104" s="49">
        <v>2</v>
      </c>
      <c r="F104" s="50">
        <v>4.25</v>
      </c>
      <c r="G104" s="51" t="s">
        <v>23</v>
      </c>
      <c r="H104" s="58" t="s">
        <v>158</v>
      </c>
      <c r="I104" s="53"/>
      <c r="J104" s="164" t="s">
        <v>12</v>
      </c>
      <c r="K104" s="60">
        <v>40</v>
      </c>
      <c r="L104" s="164" t="s">
        <v>14</v>
      </c>
      <c r="M104" s="61">
        <f t="shared" si="25"/>
        <v>0</v>
      </c>
      <c r="N104" s="164" t="s">
        <v>16</v>
      </c>
      <c r="O104" s="62">
        <v>5</v>
      </c>
      <c r="P104" s="164" t="s">
        <v>14</v>
      </c>
      <c r="Q104" s="35">
        <f t="shared" si="26"/>
        <v>0</v>
      </c>
      <c r="R104" s="190" t="str">
        <f t="shared" si="27"/>
        <v/>
      </c>
      <c r="S104" s="191" t="e">
        <f t="shared" si="24"/>
        <v>#VALUE!</v>
      </c>
      <c r="T104" s="59"/>
      <c r="U104" s="59"/>
      <c r="V104" s="192"/>
      <c r="W104" s="7"/>
    </row>
    <row r="105" spans="1:23" s="170" customFormat="1" ht="23.25" hidden="1" customHeight="1">
      <c r="A105" s="7"/>
      <c r="B105" s="46" t="s">
        <v>164</v>
      </c>
      <c r="C105" s="26" t="s">
        <v>180</v>
      </c>
      <c r="D105" s="57" t="s">
        <v>165</v>
      </c>
      <c r="E105" s="148">
        <v>2</v>
      </c>
      <c r="F105" s="56">
        <v>4.25</v>
      </c>
      <c r="G105" s="63" t="s">
        <v>23</v>
      </c>
      <c r="H105" s="58" t="s">
        <v>166</v>
      </c>
      <c r="I105" s="53"/>
      <c r="J105" s="164" t="s">
        <v>12</v>
      </c>
      <c r="K105" s="60">
        <v>40</v>
      </c>
      <c r="L105" s="164" t="s">
        <v>14</v>
      </c>
      <c r="M105" s="149">
        <f t="shared" si="25"/>
        <v>0</v>
      </c>
      <c r="N105" s="164" t="s">
        <v>16</v>
      </c>
      <c r="O105" s="62">
        <v>5</v>
      </c>
      <c r="P105" s="164" t="s">
        <v>14</v>
      </c>
      <c r="Q105" s="39">
        <f t="shared" si="26"/>
        <v>0</v>
      </c>
      <c r="R105" s="193" t="str">
        <f t="shared" si="27"/>
        <v/>
      </c>
      <c r="S105" s="191" t="e">
        <f t="shared" si="24"/>
        <v>#VALUE!</v>
      </c>
      <c r="T105" s="59"/>
      <c r="U105" s="59"/>
      <c r="V105" s="192"/>
      <c r="W105" s="7"/>
    </row>
    <row r="106" spans="1:23" s="170" customFormat="1" ht="16.149999999999999" hidden="1" customHeight="1">
      <c r="A106" s="7"/>
      <c r="B106" s="138" t="s">
        <v>197</v>
      </c>
      <c r="C106" s="180"/>
      <c r="D106" s="139"/>
      <c r="E106" s="173"/>
      <c r="F106" s="173"/>
      <c r="G106" s="174"/>
      <c r="H106" s="139"/>
      <c r="I106" s="140"/>
      <c r="J106" s="159"/>
      <c r="K106" s="141"/>
      <c r="L106" s="159"/>
      <c r="M106" s="142"/>
      <c r="N106" s="159"/>
      <c r="O106" s="143"/>
      <c r="P106" s="167" t="s">
        <v>1</v>
      </c>
      <c r="Q106" s="143" t="s">
        <v>1</v>
      </c>
      <c r="R106" s="143"/>
      <c r="S106" s="143" t="s">
        <v>1</v>
      </c>
      <c r="T106" s="144" t="s">
        <v>1</v>
      </c>
      <c r="U106" s="144" t="s">
        <v>1</v>
      </c>
      <c r="V106" s="145" t="s">
        <v>1</v>
      </c>
      <c r="W106" s="7"/>
    </row>
    <row r="107" spans="1:23" s="170" customFormat="1" ht="15" hidden="1">
      <c r="A107" s="7"/>
      <c r="B107" s="28">
        <v>1501</v>
      </c>
      <c r="C107" s="31" t="s">
        <v>167</v>
      </c>
      <c r="D107" s="57" t="s">
        <v>131</v>
      </c>
      <c r="E107" s="76">
        <v>2</v>
      </c>
      <c r="F107" s="77">
        <v>3</v>
      </c>
      <c r="G107" s="63" t="s">
        <v>23</v>
      </c>
      <c r="H107" s="58" t="s">
        <v>132</v>
      </c>
      <c r="I107" s="53"/>
      <c r="J107" s="164" t="s">
        <v>12</v>
      </c>
      <c r="K107" s="60">
        <v>96</v>
      </c>
      <c r="L107" s="164" t="s">
        <v>14</v>
      </c>
      <c r="M107" s="11">
        <f>PRODUCT(I107/K107)</f>
        <v>0</v>
      </c>
      <c r="N107" s="164" t="s">
        <v>16</v>
      </c>
      <c r="O107" s="62">
        <v>12</v>
      </c>
      <c r="P107" s="164" t="s">
        <v>14</v>
      </c>
      <c r="Q107" s="39">
        <f>PRODUCT(M107,O107)</f>
        <v>0</v>
      </c>
      <c r="R107" s="190" t="str">
        <f t="shared" ref="R107:R114" si="28">IF(M107=0,"",$M107*$O107*$O$3)</f>
        <v/>
      </c>
      <c r="S107" s="191" t="e">
        <f t="shared" ref="S107:S114" si="29">(R107/K107)</f>
        <v>#VALUE!</v>
      </c>
      <c r="T107" s="59"/>
      <c r="U107" s="59"/>
      <c r="V107" s="192"/>
      <c r="W107" s="7"/>
    </row>
    <row r="108" spans="1:23" s="170" customFormat="1" ht="15" hidden="1">
      <c r="A108" s="7"/>
      <c r="B108" s="28">
        <v>2001</v>
      </c>
      <c r="C108" s="31" t="s">
        <v>168</v>
      </c>
      <c r="D108" s="189" t="s">
        <v>134</v>
      </c>
      <c r="E108" s="76">
        <v>2</v>
      </c>
      <c r="F108" s="77">
        <v>3</v>
      </c>
      <c r="G108" s="63" t="s">
        <v>23</v>
      </c>
      <c r="H108" s="58" t="s">
        <v>135</v>
      </c>
      <c r="I108" s="53"/>
      <c r="J108" s="164" t="s">
        <v>12</v>
      </c>
      <c r="K108" s="60">
        <v>96</v>
      </c>
      <c r="L108" s="164" t="s">
        <v>14</v>
      </c>
      <c r="M108" s="8">
        <f t="shared" ref="M108:M113" si="30">PRODUCT(I108/K108)</f>
        <v>0</v>
      </c>
      <c r="N108" s="164" t="s">
        <v>16</v>
      </c>
      <c r="O108" s="62">
        <v>10</v>
      </c>
      <c r="P108" s="164" t="s">
        <v>14</v>
      </c>
      <c r="Q108" s="35">
        <f t="shared" ref="Q108:Q113" si="31">PRODUCT(M108,O108)</f>
        <v>0</v>
      </c>
      <c r="R108" s="190" t="str">
        <f t="shared" si="28"/>
        <v/>
      </c>
      <c r="S108" s="191" t="e">
        <f t="shared" si="29"/>
        <v>#VALUE!</v>
      </c>
      <c r="T108" s="59"/>
      <c r="U108" s="59"/>
      <c r="V108" s="192"/>
      <c r="W108" s="7"/>
    </row>
    <row r="109" spans="1:23" s="170" customFormat="1" ht="15" hidden="1">
      <c r="A109" s="7"/>
      <c r="B109" s="28">
        <v>2251</v>
      </c>
      <c r="C109" s="31" t="s">
        <v>169</v>
      </c>
      <c r="D109" s="57" t="s">
        <v>137</v>
      </c>
      <c r="E109" s="76">
        <v>2</v>
      </c>
      <c r="F109" s="77">
        <v>3</v>
      </c>
      <c r="G109" s="63" t="s">
        <v>23</v>
      </c>
      <c r="H109" s="58" t="s">
        <v>138</v>
      </c>
      <c r="I109" s="53"/>
      <c r="J109" s="164" t="s">
        <v>12</v>
      </c>
      <c r="K109" s="60">
        <v>96</v>
      </c>
      <c r="L109" s="164" t="s">
        <v>14</v>
      </c>
      <c r="M109" s="8">
        <f t="shared" si="30"/>
        <v>0</v>
      </c>
      <c r="N109" s="163" t="s">
        <v>16</v>
      </c>
      <c r="O109" s="62">
        <v>10</v>
      </c>
      <c r="P109" s="164" t="s">
        <v>14</v>
      </c>
      <c r="Q109" s="35">
        <f t="shared" si="31"/>
        <v>0</v>
      </c>
      <c r="R109" s="190" t="str">
        <f t="shared" si="28"/>
        <v/>
      </c>
      <c r="S109" s="191" t="e">
        <f t="shared" si="29"/>
        <v>#VALUE!</v>
      </c>
      <c r="T109" s="59"/>
      <c r="U109" s="59"/>
      <c r="V109" s="192"/>
      <c r="W109" s="7"/>
    </row>
    <row r="110" spans="1:23" s="170" customFormat="1" ht="15" hidden="1">
      <c r="A110" s="7"/>
      <c r="B110" s="28">
        <v>2301</v>
      </c>
      <c r="C110" s="31" t="s">
        <v>170</v>
      </c>
      <c r="D110" s="57" t="s">
        <v>137</v>
      </c>
      <c r="E110" s="76">
        <v>2</v>
      </c>
      <c r="F110" s="77">
        <v>3</v>
      </c>
      <c r="G110" s="63" t="s">
        <v>23</v>
      </c>
      <c r="H110" s="58" t="s">
        <v>138</v>
      </c>
      <c r="I110" s="53"/>
      <c r="J110" s="164" t="s">
        <v>12</v>
      </c>
      <c r="K110" s="60">
        <v>96</v>
      </c>
      <c r="L110" s="164" t="s">
        <v>14</v>
      </c>
      <c r="M110" s="8">
        <f t="shared" si="30"/>
        <v>0</v>
      </c>
      <c r="N110" s="164" t="s">
        <v>16</v>
      </c>
      <c r="O110" s="62">
        <v>10</v>
      </c>
      <c r="P110" s="164" t="s">
        <v>14</v>
      </c>
      <c r="Q110" s="35">
        <f t="shared" si="31"/>
        <v>0</v>
      </c>
      <c r="R110" s="190" t="str">
        <f t="shared" si="28"/>
        <v/>
      </c>
      <c r="S110" s="191" t="e">
        <f t="shared" si="29"/>
        <v>#VALUE!</v>
      </c>
      <c r="T110" s="59"/>
      <c r="U110" s="59"/>
      <c r="V110" s="192"/>
      <c r="W110" s="7"/>
    </row>
    <row r="111" spans="1:23" s="170" customFormat="1" ht="15" hidden="1">
      <c r="A111" s="7"/>
      <c r="B111" s="27">
        <v>3011</v>
      </c>
      <c r="C111" s="32" t="s">
        <v>171</v>
      </c>
      <c r="D111" s="74" t="s">
        <v>144</v>
      </c>
      <c r="E111" s="65">
        <v>2</v>
      </c>
      <c r="F111" s="56">
        <v>2</v>
      </c>
      <c r="G111" s="51" t="s">
        <v>23</v>
      </c>
      <c r="H111" s="58" t="s">
        <v>132</v>
      </c>
      <c r="I111" s="53"/>
      <c r="J111" s="164" t="s">
        <v>12</v>
      </c>
      <c r="K111" s="60">
        <v>80</v>
      </c>
      <c r="L111" s="164" t="s">
        <v>14</v>
      </c>
      <c r="M111" s="8">
        <f t="shared" si="30"/>
        <v>0</v>
      </c>
      <c r="N111" s="164" t="s">
        <v>16</v>
      </c>
      <c r="O111" s="62">
        <v>10</v>
      </c>
      <c r="P111" s="164" t="s">
        <v>14</v>
      </c>
      <c r="Q111" s="35">
        <f t="shared" si="31"/>
        <v>0</v>
      </c>
      <c r="R111" s="190" t="str">
        <f t="shared" si="28"/>
        <v/>
      </c>
      <c r="S111" s="191" t="e">
        <f t="shared" si="29"/>
        <v>#VALUE!</v>
      </c>
      <c r="T111" s="59"/>
      <c r="U111" s="59"/>
      <c r="V111" s="192"/>
      <c r="W111" s="7"/>
    </row>
    <row r="112" spans="1:23" s="170" customFormat="1" ht="15" hidden="1">
      <c r="A112" s="7"/>
      <c r="B112" s="27">
        <v>3031</v>
      </c>
      <c r="C112" s="32" t="s">
        <v>172</v>
      </c>
      <c r="D112" s="74" t="s">
        <v>146</v>
      </c>
      <c r="E112" s="65">
        <v>2</v>
      </c>
      <c r="F112" s="56">
        <v>2</v>
      </c>
      <c r="G112" s="51" t="s">
        <v>23</v>
      </c>
      <c r="H112" s="58" t="s">
        <v>147</v>
      </c>
      <c r="I112" s="53"/>
      <c r="J112" s="164" t="s">
        <v>12</v>
      </c>
      <c r="K112" s="60">
        <v>80</v>
      </c>
      <c r="L112" s="164" t="s">
        <v>14</v>
      </c>
      <c r="M112" s="8">
        <f t="shared" si="30"/>
        <v>0</v>
      </c>
      <c r="N112" s="164" t="s">
        <v>16</v>
      </c>
      <c r="O112" s="62">
        <v>10</v>
      </c>
      <c r="P112" s="164" t="s">
        <v>14</v>
      </c>
      <c r="Q112" s="35">
        <f t="shared" si="31"/>
        <v>0</v>
      </c>
      <c r="R112" s="190" t="str">
        <f t="shared" si="28"/>
        <v/>
      </c>
      <c r="S112" s="191" t="e">
        <f t="shared" si="29"/>
        <v>#VALUE!</v>
      </c>
      <c r="T112" s="59"/>
      <c r="U112" s="59"/>
      <c r="V112" s="192"/>
      <c r="W112" s="7"/>
    </row>
    <row r="113" spans="1:23" s="170" customFormat="1" ht="15" hidden="1">
      <c r="A113" s="7"/>
      <c r="B113" s="27">
        <v>3041</v>
      </c>
      <c r="C113" s="32" t="s">
        <v>173</v>
      </c>
      <c r="D113" s="74" t="s">
        <v>149</v>
      </c>
      <c r="E113" s="65">
        <v>2</v>
      </c>
      <c r="F113" s="56">
        <v>2</v>
      </c>
      <c r="G113" s="51" t="s">
        <v>23</v>
      </c>
      <c r="H113" s="58" t="s">
        <v>150</v>
      </c>
      <c r="I113" s="53"/>
      <c r="J113" s="164" t="s">
        <v>12</v>
      </c>
      <c r="K113" s="60">
        <v>80</v>
      </c>
      <c r="L113" s="164" t="s">
        <v>14</v>
      </c>
      <c r="M113" s="8">
        <f t="shared" si="30"/>
        <v>0</v>
      </c>
      <c r="N113" s="164" t="s">
        <v>16</v>
      </c>
      <c r="O113" s="62">
        <v>10</v>
      </c>
      <c r="P113" s="164" t="s">
        <v>14</v>
      </c>
      <c r="Q113" s="35">
        <f t="shared" si="31"/>
        <v>0</v>
      </c>
      <c r="R113" s="190" t="str">
        <f t="shared" si="28"/>
        <v/>
      </c>
      <c r="S113" s="191" t="e">
        <f t="shared" si="29"/>
        <v>#VALUE!</v>
      </c>
      <c r="T113" s="59"/>
      <c r="U113" s="59"/>
      <c r="V113" s="192"/>
      <c r="W113" s="7"/>
    </row>
    <row r="114" spans="1:23" s="170" customFormat="1" ht="15" hidden="1">
      <c r="A114" s="7"/>
      <c r="B114" s="27">
        <v>4251</v>
      </c>
      <c r="C114" s="32" t="s">
        <v>174</v>
      </c>
      <c r="D114" s="74" t="s">
        <v>128</v>
      </c>
      <c r="E114" s="68">
        <v>1.25</v>
      </c>
      <c r="F114" s="69">
        <v>2</v>
      </c>
      <c r="G114" s="70" t="s">
        <v>91</v>
      </c>
      <c r="H114" s="58" t="s">
        <v>129</v>
      </c>
      <c r="I114" s="53"/>
      <c r="J114" s="164" t="s">
        <v>12</v>
      </c>
      <c r="K114" s="60">
        <v>144</v>
      </c>
      <c r="L114" s="164" t="s">
        <v>14</v>
      </c>
      <c r="M114" s="11">
        <f>PRODUCT(I114/K114)</f>
        <v>0</v>
      </c>
      <c r="N114" s="164" t="s">
        <v>16</v>
      </c>
      <c r="O114" s="62">
        <v>10</v>
      </c>
      <c r="P114" s="164" t="s">
        <v>14</v>
      </c>
      <c r="Q114" s="39">
        <f>PRODUCT(M114,O114)</f>
        <v>0</v>
      </c>
      <c r="R114" s="193" t="str">
        <f t="shared" si="28"/>
        <v/>
      </c>
      <c r="S114" s="191" t="e">
        <f t="shared" si="29"/>
        <v>#VALUE!</v>
      </c>
      <c r="T114" s="59"/>
      <c r="U114" s="59"/>
      <c r="V114" s="192"/>
      <c r="W114" s="7"/>
    </row>
    <row r="115" spans="1:23" s="170" customFormat="1" ht="16.149999999999999" hidden="1" customHeight="1">
      <c r="A115" s="7"/>
      <c r="B115" s="138" t="s">
        <v>198</v>
      </c>
      <c r="C115" s="180"/>
      <c r="D115" s="139"/>
      <c r="E115" s="173"/>
      <c r="F115" s="173"/>
      <c r="G115" s="174"/>
      <c r="H115" s="139"/>
      <c r="I115" s="140"/>
      <c r="J115" s="159"/>
      <c r="K115" s="141"/>
      <c r="L115" s="159"/>
      <c r="M115" s="142"/>
      <c r="N115" s="159"/>
      <c r="O115" s="143" t="s">
        <v>1</v>
      </c>
      <c r="P115" s="167" t="s">
        <v>1</v>
      </c>
      <c r="Q115" s="143" t="s">
        <v>1</v>
      </c>
      <c r="R115" s="143"/>
      <c r="S115" s="143" t="s">
        <v>1</v>
      </c>
      <c r="T115" s="144" t="s">
        <v>1</v>
      </c>
      <c r="U115" s="144" t="s">
        <v>1</v>
      </c>
      <c r="V115" s="145" t="s">
        <v>1</v>
      </c>
      <c r="W115" s="7"/>
    </row>
    <row r="116" spans="1:23" s="170" customFormat="1" ht="14.45" hidden="1" customHeight="1">
      <c r="A116" s="7"/>
      <c r="B116" s="24" t="s">
        <v>175</v>
      </c>
      <c r="C116" s="25" t="s">
        <v>176</v>
      </c>
      <c r="D116" s="189" t="s">
        <v>160</v>
      </c>
      <c r="E116" s="148">
        <v>2</v>
      </c>
      <c r="F116" s="56">
        <v>4.75</v>
      </c>
      <c r="G116" s="63" t="s">
        <v>23</v>
      </c>
      <c r="H116" s="71" t="s">
        <v>161</v>
      </c>
      <c r="I116" s="53"/>
      <c r="J116" s="163" t="s">
        <v>12</v>
      </c>
      <c r="K116" s="72">
        <v>40</v>
      </c>
      <c r="L116" s="163" t="s">
        <v>14</v>
      </c>
      <c r="M116" s="8">
        <f>PRODUCT(I116/K116)</f>
        <v>0</v>
      </c>
      <c r="N116" s="163" t="s">
        <v>16</v>
      </c>
      <c r="O116" s="73">
        <v>5</v>
      </c>
      <c r="P116" s="163" t="s">
        <v>14</v>
      </c>
      <c r="Q116" s="35">
        <f>PRODUCT(M116,O116)</f>
        <v>0</v>
      </c>
      <c r="R116" s="190" t="str">
        <f t="shared" ref="R116:R118" si="32">IF(M116=0,"",$M116*$O116*$O$3)</f>
        <v/>
      </c>
      <c r="S116" s="191" t="e">
        <f t="shared" ref="S116:S118" si="33">(R116/K116)</f>
        <v>#VALUE!</v>
      </c>
      <c r="T116" s="59"/>
      <c r="U116" s="59"/>
      <c r="V116" s="192"/>
      <c r="W116" s="7"/>
    </row>
    <row r="117" spans="1:23" s="170" customFormat="1" ht="14.45" hidden="1" customHeight="1">
      <c r="A117" s="7"/>
      <c r="B117" s="28" t="s">
        <v>177</v>
      </c>
      <c r="C117" s="31" t="s">
        <v>178</v>
      </c>
      <c r="D117" s="57" t="s">
        <v>163</v>
      </c>
      <c r="E117" s="148">
        <v>2</v>
      </c>
      <c r="F117" s="56">
        <v>4.75</v>
      </c>
      <c r="G117" s="63" t="s">
        <v>23</v>
      </c>
      <c r="H117" s="58" t="s">
        <v>158</v>
      </c>
      <c r="I117" s="53"/>
      <c r="J117" s="164" t="s">
        <v>12</v>
      </c>
      <c r="K117" s="60">
        <v>40</v>
      </c>
      <c r="L117" s="164" t="s">
        <v>14</v>
      </c>
      <c r="M117" s="8">
        <f>PRODUCT(I117/K117)</f>
        <v>0</v>
      </c>
      <c r="N117" s="164" t="s">
        <v>16</v>
      </c>
      <c r="O117" s="62">
        <v>5</v>
      </c>
      <c r="P117" s="164" t="s">
        <v>14</v>
      </c>
      <c r="Q117" s="35">
        <f>PRODUCT(M117,O117)</f>
        <v>0</v>
      </c>
      <c r="R117" s="190" t="str">
        <f t="shared" si="32"/>
        <v/>
      </c>
      <c r="S117" s="191" t="e">
        <f t="shared" si="33"/>
        <v>#VALUE!</v>
      </c>
      <c r="T117" s="59"/>
      <c r="U117" s="59"/>
      <c r="V117" s="192"/>
      <c r="W117" s="7"/>
    </row>
    <row r="118" spans="1:23" s="170" customFormat="1" ht="14.45" hidden="1" customHeight="1" thickBot="1">
      <c r="A118" s="7"/>
      <c r="B118" s="33" t="s">
        <v>179</v>
      </c>
      <c r="C118" s="34" t="s">
        <v>180</v>
      </c>
      <c r="D118" s="98" t="s">
        <v>165</v>
      </c>
      <c r="E118" s="99">
        <v>2</v>
      </c>
      <c r="F118" s="100">
        <v>4.75</v>
      </c>
      <c r="G118" s="101" t="s">
        <v>23</v>
      </c>
      <c r="H118" s="93" t="s">
        <v>166</v>
      </c>
      <c r="I118" s="53"/>
      <c r="J118" s="165" t="s">
        <v>12</v>
      </c>
      <c r="K118" s="95">
        <v>40</v>
      </c>
      <c r="L118" s="165" t="s">
        <v>14</v>
      </c>
      <c r="M118" s="15">
        <f>PRODUCT(I118/K118)</f>
        <v>0</v>
      </c>
      <c r="N118" s="165" t="s">
        <v>16</v>
      </c>
      <c r="O118" s="97">
        <v>5</v>
      </c>
      <c r="P118" s="165" t="s">
        <v>14</v>
      </c>
      <c r="Q118" s="40">
        <f>PRODUCT(M118,O118)</f>
        <v>0</v>
      </c>
      <c r="R118" s="190" t="str">
        <f t="shared" si="32"/>
        <v/>
      </c>
      <c r="S118" s="194" t="e">
        <f t="shared" si="33"/>
        <v>#VALUE!</v>
      </c>
      <c r="T118" s="94"/>
      <c r="U118" s="94"/>
      <c r="V118" s="195"/>
      <c r="W118" s="7"/>
    </row>
    <row r="119" spans="1:23" ht="18.75" thickBot="1">
      <c r="B119" s="397" t="s">
        <v>293</v>
      </c>
      <c r="C119" s="397"/>
      <c r="D119" s="209"/>
      <c r="E119" s="209"/>
      <c r="F119" s="209"/>
      <c r="G119" s="209"/>
      <c r="H119" s="374" t="s">
        <v>181</v>
      </c>
      <c r="I119" s="374"/>
      <c r="J119" s="374"/>
      <c r="K119" s="374"/>
      <c r="L119" s="374"/>
      <c r="M119" s="374"/>
      <c r="N119" s="375">
        <f>SUM(Q8:Q118)</f>
        <v>0</v>
      </c>
      <c r="O119" s="376"/>
      <c r="P119" s="376"/>
      <c r="Q119" s="377"/>
      <c r="R119" s="183"/>
      <c r="S119" s="184"/>
      <c r="T119" s="284"/>
      <c r="U119" s="284"/>
      <c r="V119" s="285"/>
    </row>
    <row r="120" spans="1:23" ht="19.5" customHeight="1" thickBot="1">
      <c r="B120" s="398"/>
      <c r="C120" s="398"/>
      <c r="D120" s="409"/>
      <c r="E120" s="409"/>
      <c r="F120" s="409"/>
      <c r="G120" s="409"/>
      <c r="H120" s="206" t="s">
        <v>182</v>
      </c>
      <c r="I120" s="207"/>
      <c r="J120" s="406"/>
      <c r="K120" s="406"/>
      <c r="L120" s="406"/>
      <c r="M120" s="406"/>
      <c r="N120" s="406"/>
      <c r="O120" s="406"/>
      <c r="P120" s="406"/>
      <c r="Q120" s="407"/>
      <c r="R120" s="185"/>
      <c r="S120" s="186"/>
      <c r="T120" s="286"/>
      <c r="U120" s="286"/>
      <c r="V120" s="287"/>
    </row>
    <row r="121" spans="1:23" ht="19.5" customHeight="1" thickBot="1">
      <c r="B121" s="398"/>
      <c r="C121" s="398"/>
      <c r="D121" s="409"/>
      <c r="E121" s="409"/>
      <c r="F121" s="409"/>
      <c r="G121" s="409"/>
      <c r="H121" s="181" t="s">
        <v>183</v>
      </c>
      <c r="I121" s="205"/>
      <c r="J121" s="408"/>
      <c r="K121" s="402"/>
      <c r="L121" s="402"/>
      <c r="M121" s="402"/>
      <c r="N121" s="402"/>
      <c r="O121" s="402"/>
      <c r="P121" s="402"/>
      <c r="Q121" s="403"/>
      <c r="R121" s="185"/>
      <c r="S121" s="186"/>
      <c r="T121" s="286"/>
      <c r="U121" s="286"/>
      <c r="V121" s="287"/>
    </row>
    <row r="122" spans="1:23" ht="19.5" customHeight="1" thickBot="1">
      <c r="B122" s="398"/>
      <c r="C122" s="398"/>
      <c r="D122" s="410"/>
      <c r="E122" s="410"/>
      <c r="F122" s="410"/>
      <c r="G122" s="410"/>
      <c r="H122" s="181" t="s">
        <v>184</v>
      </c>
      <c r="I122" s="205"/>
      <c r="J122" s="408"/>
      <c r="K122" s="402"/>
      <c r="L122" s="402"/>
      <c r="M122" s="402"/>
      <c r="N122" s="402"/>
      <c r="O122" s="402"/>
      <c r="P122" s="402"/>
      <c r="Q122" s="403"/>
      <c r="R122" s="185"/>
      <c r="S122" s="186"/>
      <c r="T122" s="286"/>
      <c r="U122" s="286"/>
      <c r="V122" s="287"/>
    </row>
    <row r="123" spans="1:23" s="153" customFormat="1" ht="19.5" customHeight="1" thickBot="1">
      <c r="A123" s="16"/>
      <c r="B123" s="399" t="s">
        <v>294</v>
      </c>
      <c r="C123" s="400"/>
      <c r="D123" s="411" t="s">
        <v>0</v>
      </c>
      <c r="E123" s="412"/>
      <c r="F123" s="412"/>
      <c r="G123" s="413"/>
      <c r="H123" s="208" t="s">
        <v>185</v>
      </c>
      <c r="I123" s="205"/>
      <c r="J123" s="408"/>
      <c r="K123" s="402"/>
      <c r="L123" s="402"/>
      <c r="M123" s="402"/>
      <c r="N123" s="402"/>
      <c r="O123" s="402"/>
      <c r="P123" s="402"/>
      <c r="Q123" s="403"/>
      <c r="R123" s="187"/>
      <c r="S123" s="188"/>
      <c r="T123" s="188"/>
      <c r="U123" s="188"/>
      <c r="V123" s="298"/>
      <c r="W123" s="16"/>
    </row>
    <row r="124" spans="1:23" s="153" customFormat="1" ht="19.5" customHeight="1" thickBot="1">
      <c r="A124" s="16"/>
      <c r="B124" s="414" t="s">
        <v>338</v>
      </c>
      <c r="C124" s="415"/>
      <c r="D124" s="416" t="s">
        <v>202</v>
      </c>
      <c r="E124" s="417"/>
      <c r="F124" s="417"/>
      <c r="G124" s="418"/>
      <c r="H124" s="208" t="s">
        <v>186</v>
      </c>
      <c r="I124" s="182"/>
      <c r="J124" s="419"/>
      <c r="K124" s="402"/>
      <c r="L124" s="402"/>
      <c r="M124" s="402"/>
      <c r="N124" s="402"/>
      <c r="O124" s="402"/>
      <c r="P124" s="402"/>
      <c r="Q124" s="403"/>
      <c r="R124" s="187"/>
      <c r="S124" s="188"/>
      <c r="T124" s="188"/>
      <c r="U124" s="188"/>
      <c r="V124" s="298"/>
      <c r="W124" s="16"/>
    </row>
    <row r="125" spans="1:23" s="153" customFormat="1" ht="19.5" customHeight="1" thickBot="1">
      <c r="A125" s="16"/>
      <c r="B125" s="404" t="s">
        <v>343</v>
      </c>
      <c r="C125" s="405"/>
      <c r="D125" s="420" t="s">
        <v>335</v>
      </c>
      <c r="E125" s="421"/>
      <c r="F125" s="421"/>
      <c r="G125" s="422"/>
      <c r="H125" s="208" t="s">
        <v>187</v>
      </c>
      <c r="I125" s="205"/>
      <c r="J125" s="401"/>
      <c r="K125" s="402"/>
      <c r="L125" s="402"/>
      <c r="M125" s="402"/>
      <c r="N125" s="402"/>
      <c r="O125" s="402"/>
      <c r="P125" s="402"/>
      <c r="Q125" s="403"/>
      <c r="R125" s="187"/>
      <c r="S125" s="188"/>
      <c r="T125" s="188"/>
      <c r="U125" s="188"/>
      <c r="V125" s="298"/>
      <c r="W125" s="16"/>
    </row>
    <row r="126" spans="1:23" s="153" customFormat="1" ht="19.5" customHeight="1" thickBot="1">
      <c r="A126" s="16"/>
      <c r="B126" s="404" t="s">
        <v>344</v>
      </c>
      <c r="C126" s="405"/>
      <c r="D126" s="427" t="s">
        <v>189</v>
      </c>
      <c r="E126" s="428"/>
      <c r="F126" s="428"/>
      <c r="G126" s="429"/>
      <c r="H126" s="208" t="s">
        <v>188</v>
      </c>
      <c r="I126" s="205"/>
      <c r="J126" s="408"/>
      <c r="K126" s="402"/>
      <c r="L126" s="402"/>
      <c r="M126" s="402"/>
      <c r="N126" s="402"/>
      <c r="O126" s="402"/>
      <c r="P126" s="402"/>
      <c r="Q126" s="403"/>
      <c r="R126" s="357" t="s">
        <v>289</v>
      </c>
      <c r="S126" s="358"/>
      <c r="T126" s="358"/>
      <c r="U126" s="358"/>
      <c r="V126" s="359"/>
      <c r="W126" s="16"/>
    </row>
    <row r="127" spans="1:23" s="153" customFormat="1" ht="19.5" customHeight="1" thickBot="1">
      <c r="A127" s="16"/>
      <c r="B127" s="430" t="s">
        <v>339</v>
      </c>
      <c r="C127" s="431"/>
      <c r="D127" s="427" t="s">
        <v>191</v>
      </c>
      <c r="E127" s="428"/>
      <c r="F127" s="428"/>
      <c r="G127" s="429"/>
      <c r="H127" s="208" t="s">
        <v>190</v>
      </c>
      <c r="I127" s="205"/>
      <c r="J127" s="426"/>
      <c r="K127" s="402"/>
      <c r="L127" s="402"/>
      <c r="M127" s="402"/>
      <c r="N127" s="402"/>
      <c r="O127" s="402"/>
      <c r="P127" s="402"/>
      <c r="Q127" s="403"/>
      <c r="R127" s="360" t="s">
        <v>290</v>
      </c>
      <c r="S127" s="361"/>
      <c r="T127" s="361"/>
      <c r="U127" s="361"/>
      <c r="V127" s="362"/>
      <c r="W127" s="16"/>
    </row>
    <row r="128" spans="1:23" s="153" customFormat="1" ht="19.5" customHeight="1" thickBot="1">
      <c r="A128" s="16"/>
      <c r="B128" s="414" t="s">
        <v>345</v>
      </c>
      <c r="C128" s="415"/>
      <c r="D128" s="427" t="s">
        <v>203</v>
      </c>
      <c r="E128" s="445"/>
      <c r="F128" s="445"/>
      <c r="G128" s="446"/>
      <c r="H128" s="208" t="s">
        <v>192</v>
      </c>
      <c r="I128" s="205"/>
      <c r="J128" s="426"/>
      <c r="K128" s="402"/>
      <c r="L128" s="402"/>
      <c r="M128" s="402"/>
      <c r="N128" s="402"/>
      <c r="O128" s="402"/>
      <c r="P128" s="402"/>
      <c r="Q128" s="403"/>
      <c r="R128" s="360" t="s">
        <v>291</v>
      </c>
      <c r="S128" s="361"/>
      <c r="T128" s="361"/>
      <c r="U128" s="361"/>
      <c r="V128" s="362"/>
      <c r="W128" s="16"/>
    </row>
    <row r="129" spans="1:23" s="153" customFormat="1" ht="19.5" customHeight="1" thickBot="1">
      <c r="A129" s="16"/>
      <c r="B129" s="404" t="s">
        <v>343</v>
      </c>
      <c r="C129" s="405"/>
      <c r="D129" s="427" t="s">
        <v>195</v>
      </c>
      <c r="E129" s="428"/>
      <c r="F129" s="428"/>
      <c r="G129" s="429"/>
      <c r="H129" s="208" t="s">
        <v>193</v>
      </c>
      <c r="I129" s="205"/>
      <c r="J129" s="435"/>
      <c r="K129" s="436"/>
      <c r="L129" s="436"/>
      <c r="M129" s="436"/>
      <c r="N129" s="436"/>
      <c r="O129" s="436"/>
      <c r="P129" s="436"/>
      <c r="Q129" s="437"/>
      <c r="R129" s="363" t="str">
        <f>B124</f>
        <v>Christa Perna</v>
      </c>
      <c r="S129" s="364"/>
      <c r="T129" s="364"/>
      <c r="U129" s="364"/>
      <c r="V129" s="365"/>
      <c r="W129" s="16"/>
    </row>
    <row r="130" spans="1:23" s="153" customFormat="1" ht="19.5" customHeight="1" thickBot="1">
      <c r="A130" s="16"/>
      <c r="B130" s="404" t="s">
        <v>346</v>
      </c>
      <c r="C130" s="405"/>
      <c r="D130" s="449" t="s">
        <v>243</v>
      </c>
      <c r="E130" s="450"/>
      <c r="F130" s="450"/>
      <c r="G130" s="451"/>
      <c r="H130" s="440" t="s">
        <v>194</v>
      </c>
      <c r="I130" s="440"/>
      <c r="J130" s="440"/>
      <c r="K130" s="440"/>
      <c r="L130" s="440"/>
      <c r="M130" s="438"/>
      <c r="N130" s="438"/>
      <c r="O130" s="438"/>
      <c r="P130" s="438"/>
      <c r="Q130" s="439"/>
      <c r="R130" s="366" t="str">
        <f>B127</f>
        <v>Christa@barryfoodsales.com</v>
      </c>
      <c r="S130" s="367"/>
      <c r="T130" s="367"/>
      <c r="U130" s="367"/>
      <c r="V130" s="368"/>
      <c r="W130" s="16"/>
    </row>
    <row r="131" spans="1:23" s="153" customFormat="1" ht="19.5" customHeight="1" thickBot="1">
      <c r="A131" s="16"/>
      <c r="B131" s="404" t="s">
        <v>344</v>
      </c>
      <c r="C131" s="405"/>
      <c r="D131" s="452" t="s">
        <v>1</v>
      </c>
      <c r="E131" s="453"/>
      <c r="F131" s="453"/>
      <c r="G131" s="454"/>
      <c r="H131" s="433"/>
      <c r="I131" s="433"/>
      <c r="J131" s="433"/>
      <c r="K131" s="433"/>
      <c r="L131" s="433"/>
      <c r="M131" s="433"/>
      <c r="N131" s="433"/>
      <c r="O131" s="433"/>
      <c r="P131" s="433"/>
      <c r="Q131" s="434"/>
      <c r="R131" s="369" t="s">
        <v>342</v>
      </c>
      <c r="S131" s="370"/>
      <c r="T131" s="370"/>
      <c r="U131" s="370"/>
      <c r="V131" s="371"/>
      <c r="W131" s="16"/>
    </row>
    <row r="132" spans="1:23" s="153" customFormat="1" ht="19.5" customHeight="1" thickBot="1">
      <c r="A132" s="16"/>
      <c r="B132" s="423" t="s">
        <v>347</v>
      </c>
      <c r="C132" s="424"/>
      <c r="D132" s="455" t="s">
        <v>201</v>
      </c>
      <c r="E132" s="456"/>
      <c r="F132" s="456"/>
      <c r="G132" s="457"/>
      <c r="H132" s="433"/>
      <c r="I132" s="433"/>
      <c r="J132" s="433"/>
      <c r="K132" s="433"/>
      <c r="L132" s="433"/>
      <c r="M132" s="433"/>
      <c r="N132" s="433"/>
      <c r="O132" s="433"/>
      <c r="P132" s="433"/>
      <c r="Q132" s="434"/>
      <c r="R132" s="351" t="s">
        <v>340</v>
      </c>
      <c r="S132" s="352"/>
      <c r="T132" s="352"/>
      <c r="U132" s="352"/>
      <c r="V132" s="353"/>
      <c r="W132" s="16"/>
    </row>
    <row r="133" spans="1:23" ht="24" thickBot="1">
      <c r="B133" s="447"/>
      <c r="C133" s="448"/>
      <c r="D133" s="281"/>
      <c r="E133" s="282"/>
      <c r="F133" s="282"/>
      <c r="G133" s="283"/>
      <c r="H133" s="432"/>
      <c r="I133" s="433"/>
      <c r="J133" s="433"/>
      <c r="K133" s="433"/>
      <c r="L133" s="433"/>
      <c r="M133" s="433"/>
      <c r="N133" s="433"/>
      <c r="O133" s="433"/>
      <c r="P133" s="433"/>
      <c r="Q133" s="434"/>
      <c r="R133" s="354" t="s">
        <v>341</v>
      </c>
      <c r="S133" s="355"/>
      <c r="T133" s="355"/>
      <c r="U133" s="355"/>
      <c r="V133" s="356"/>
    </row>
    <row r="134" spans="1:23" ht="153.75" customHeight="1">
      <c r="D134" s="14"/>
      <c r="R134" s="3"/>
      <c r="S134" s="3"/>
    </row>
    <row r="135" spans="1:23" ht="18">
      <c r="B135" s="425" t="s">
        <v>348</v>
      </c>
      <c r="C135" s="425"/>
      <c r="D135" s="425"/>
      <c r="E135" s="425"/>
      <c r="F135" s="425"/>
      <c r="G135" s="425"/>
      <c r="R135" s="3"/>
      <c r="S135" s="3"/>
    </row>
    <row r="136" spans="1:23" ht="18">
      <c r="A136" s="425" t="s">
        <v>349</v>
      </c>
      <c r="B136" s="425"/>
      <c r="C136" s="425"/>
      <c r="D136" s="425"/>
      <c r="E136" s="425"/>
      <c r="F136" s="425"/>
      <c r="R136" s="3"/>
      <c r="S136" s="3"/>
    </row>
  </sheetData>
  <sheetProtection algorithmName="SHA-512" hashValue="4VGbvsZL6hXwwmgg0/2JQJQqji6PE5rv2iiab1bsk9g56ysUZZ6mSOQanDtANcyOenUcLllzIEK5y5M6T+BMBA==" saltValue="dH0M0unwu3OELv5Uyq3AqA==" spinCount="100000" sheet="1" formatCells="0" formatColumns="0" formatRows="0"/>
  <mergeCells count="71">
    <mergeCell ref="A136:F136"/>
    <mergeCell ref="T5:T6"/>
    <mergeCell ref="U5:U6"/>
    <mergeCell ref="V5:V6"/>
    <mergeCell ref="R5:R6"/>
    <mergeCell ref="S5:S6"/>
    <mergeCell ref="B128:C128"/>
    <mergeCell ref="D127:G127"/>
    <mergeCell ref="D128:G128"/>
    <mergeCell ref="B133:C133"/>
    <mergeCell ref="B131:C131"/>
    <mergeCell ref="D129:G129"/>
    <mergeCell ref="D130:G130"/>
    <mergeCell ref="D131:G131"/>
    <mergeCell ref="B130:C130"/>
    <mergeCell ref="D132:G132"/>
    <mergeCell ref="B132:C132"/>
    <mergeCell ref="B129:C129"/>
    <mergeCell ref="B135:G135"/>
    <mergeCell ref="J126:Q126"/>
    <mergeCell ref="J127:Q127"/>
    <mergeCell ref="D126:G126"/>
    <mergeCell ref="B127:C127"/>
    <mergeCell ref="H133:Q133"/>
    <mergeCell ref="J129:Q129"/>
    <mergeCell ref="J128:Q128"/>
    <mergeCell ref="H131:Q131"/>
    <mergeCell ref="H132:Q132"/>
    <mergeCell ref="M130:Q130"/>
    <mergeCell ref="H130:L130"/>
    <mergeCell ref="B123:C123"/>
    <mergeCell ref="J125:Q125"/>
    <mergeCell ref="B126:C126"/>
    <mergeCell ref="J120:Q120"/>
    <mergeCell ref="J121:Q121"/>
    <mergeCell ref="J122:Q122"/>
    <mergeCell ref="D120:E122"/>
    <mergeCell ref="F120:G122"/>
    <mergeCell ref="B125:C125"/>
    <mergeCell ref="D123:G123"/>
    <mergeCell ref="J123:Q123"/>
    <mergeCell ref="B124:C124"/>
    <mergeCell ref="D124:G124"/>
    <mergeCell ref="J124:Q124"/>
    <mergeCell ref="D125:G125"/>
    <mergeCell ref="B5:B6"/>
    <mergeCell ref="C5:C6"/>
    <mergeCell ref="D5:D6"/>
    <mergeCell ref="E5:G5"/>
    <mergeCell ref="B119:C122"/>
    <mergeCell ref="D1:H4"/>
    <mergeCell ref="H119:M119"/>
    <mergeCell ref="N119:Q119"/>
    <mergeCell ref="P5:P6"/>
    <mergeCell ref="Q5:Q6"/>
    <mergeCell ref="J5:J6"/>
    <mergeCell ref="K5:K6"/>
    <mergeCell ref="L5:L6"/>
    <mergeCell ref="M5:M6"/>
    <mergeCell ref="N5:N6"/>
    <mergeCell ref="O5:O6"/>
    <mergeCell ref="H5:H6"/>
    <mergeCell ref="I5:I6"/>
    <mergeCell ref="R132:V132"/>
    <mergeCell ref="R133:V133"/>
    <mergeCell ref="R126:V126"/>
    <mergeCell ref="R127:V127"/>
    <mergeCell ref="R128:V128"/>
    <mergeCell ref="R129:V129"/>
    <mergeCell ref="R130:V130"/>
    <mergeCell ref="R131:V131"/>
  </mergeCells>
  <hyperlinks>
    <hyperlink ref="D125" r:id="rId1" display="mbowen@alphafoodsco.com"/>
    <hyperlink ref="D132" r:id="rId2"/>
    <hyperlink ref="D125:G125" r:id="rId3" display="MBowen@alphafoodsco.com"/>
    <hyperlink ref="B127" r:id="rId4"/>
    <hyperlink ref="B132" r:id="rId5"/>
  </hyperlinks>
  <printOptions horizontalCentered="1"/>
  <pageMargins left="0.2" right="0.2" top="0.43" bottom="0.16" header="0.3" footer="0.16"/>
  <pageSetup scale="57" orientation="landscape" verticalDpi="300" r:id="rId6"/>
  <headerFooter>
    <oddHeader>&amp;R&amp;D</oddHeader>
    <oddFooter>&amp;R&amp;P of &amp;N</oddFooter>
  </headerFooter>
  <rowBreaks count="1" manualBreakCount="1">
    <brk id="60" min="1" max="21" man="1"/>
  </rowBreaks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Alpha Foods SY18  110244 </vt:lpstr>
      <vt:lpstr>'Alpha Foods SY18  110244 '!Print_Area</vt:lpstr>
      <vt:lpstr>'Alpha Foods SY18  110244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KFries</dc:creator>
  <cp:lastModifiedBy>Bonnie</cp:lastModifiedBy>
  <cp:lastPrinted>2018-01-30T18:48:57Z</cp:lastPrinted>
  <dcterms:created xsi:type="dcterms:W3CDTF">2014-12-03T21:35:33Z</dcterms:created>
  <dcterms:modified xsi:type="dcterms:W3CDTF">2018-01-30T18:56:00Z</dcterms:modified>
</cp:coreProperties>
</file>